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showSheetTabs="0" xWindow="0" yWindow="300" windowWidth="17925" windowHeight="9090" tabRatio="0" activeTab="1"/>
  </bookViews>
  <sheets>
    <sheet name="AppLists" sheetId="111" r:id="rId1"/>
    <sheet name="APP" sheetId="41" r:id="rId2"/>
    <sheet name="db_header" sheetId="116" r:id="rId3"/>
    <sheet name="db_lines" sheetId="117" r:id="rId4"/>
  </sheets>
  <definedNames>
    <definedName name="_xlnm._FilterDatabase" localSheetId="0" hidden="1">AppLists!$A$1:$C$3392</definedName>
    <definedName name="AgencyList">AppLists!$B$2:$B$3563</definedName>
    <definedName name="AgencyRegions">AppLists!$I$2:$I$28</definedName>
  </definedNames>
  <calcPr calcId="125725"/>
</workbook>
</file>

<file path=xl/calcChain.xml><?xml version="1.0" encoding="utf-8"?>
<calcChain xmlns="http://schemas.openxmlformats.org/spreadsheetml/2006/main">
  <c r="E151" i="41"/>
  <c r="T148" l="1"/>
  <c r="J148"/>
  <c r="J125"/>
  <c r="O115"/>
  <c r="J115"/>
  <c r="J110"/>
  <c r="T103"/>
  <c r="O103"/>
  <c r="J103"/>
  <c r="E103"/>
  <c r="O116"/>
  <c r="J72"/>
  <c r="F67"/>
  <c r="E486"/>
  <c r="E377"/>
  <c r="E269" l="1"/>
  <c r="T88"/>
  <c r="J88"/>
  <c r="R41" l="1"/>
  <c r="AC4" l="1"/>
  <c r="AC3"/>
  <c r="AC2"/>
  <c r="AC1"/>
  <c r="G2" i="116"/>
  <c r="H206" i="41"/>
  <c r="M206"/>
  <c r="R206"/>
  <c r="W206"/>
  <c r="H207"/>
  <c r="M207"/>
  <c r="R207"/>
  <c r="W207"/>
  <c r="H208"/>
  <c r="M208"/>
  <c r="R208"/>
  <c r="W208"/>
  <c r="H209"/>
  <c r="M209"/>
  <c r="R209"/>
  <c r="W209"/>
  <c r="H210"/>
  <c r="I210" s="1"/>
  <c r="M210"/>
  <c r="R210"/>
  <c r="W210"/>
  <c r="H211"/>
  <c r="M211"/>
  <c r="R211"/>
  <c r="W211"/>
  <c r="H212"/>
  <c r="M212"/>
  <c r="R212"/>
  <c r="W212"/>
  <c r="H213"/>
  <c r="M213"/>
  <c r="R213"/>
  <c r="W213"/>
  <c r="H214"/>
  <c r="I214" s="1"/>
  <c r="M214"/>
  <c r="R214"/>
  <c r="W214"/>
  <c r="H215"/>
  <c r="M215"/>
  <c r="R215"/>
  <c r="W215"/>
  <c r="H216"/>
  <c r="M216"/>
  <c r="R216"/>
  <c r="W216"/>
  <c r="H217"/>
  <c r="M217"/>
  <c r="R217"/>
  <c r="W217"/>
  <c r="H218"/>
  <c r="M218"/>
  <c r="R218"/>
  <c r="W218"/>
  <c r="H219"/>
  <c r="M219"/>
  <c r="R219"/>
  <c r="W219"/>
  <c r="H220"/>
  <c r="M220"/>
  <c r="R220"/>
  <c r="W220"/>
  <c r="I220"/>
  <c r="H221"/>
  <c r="M221"/>
  <c r="R221"/>
  <c r="W221"/>
  <c r="H222"/>
  <c r="M222"/>
  <c r="R222"/>
  <c r="W222"/>
  <c r="I222"/>
  <c r="H223"/>
  <c r="M223"/>
  <c r="R223"/>
  <c r="W223"/>
  <c r="H224"/>
  <c r="M224"/>
  <c r="R224"/>
  <c r="W224"/>
  <c r="H225"/>
  <c r="M225"/>
  <c r="R225"/>
  <c r="W225"/>
  <c r="H226"/>
  <c r="M226"/>
  <c r="R226"/>
  <c r="W226"/>
  <c r="I226"/>
  <c r="H227"/>
  <c r="M227"/>
  <c r="R227"/>
  <c r="W227"/>
  <c r="H228"/>
  <c r="M228"/>
  <c r="R228"/>
  <c r="W228"/>
  <c r="H229"/>
  <c r="M229"/>
  <c r="R229"/>
  <c r="W229"/>
  <c r="H230"/>
  <c r="M230"/>
  <c r="R230"/>
  <c r="W230"/>
  <c r="H231"/>
  <c r="M231"/>
  <c r="R231"/>
  <c r="W231"/>
  <c r="H232"/>
  <c r="M232"/>
  <c r="R232"/>
  <c r="W232"/>
  <c r="H233"/>
  <c r="M233"/>
  <c r="R233"/>
  <c r="W233"/>
  <c r="H234"/>
  <c r="I234" s="1"/>
  <c r="M234"/>
  <c r="R234"/>
  <c r="W234"/>
  <c r="H235"/>
  <c r="M235"/>
  <c r="R235"/>
  <c r="W235"/>
  <c r="H236"/>
  <c r="M236"/>
  <c r="R236"/>
  <c r="W236"/>
  <c r="H237"/>
  <c r="M237"/>
  <c r="R237"/>
  <c r="W237"/>
  <c r="H238"/>
  <c r="M238"/>
  <c r="R238"/>
  <c r="W238"/>
  <c r="I238"/>
  <c r="H239"/>
  <c r="M239"/>
  <c r="R239"/>
  <c r="W239"/>
  <c r="H240"/>
  <c r="M240"/>
  <c r="R240"/>
  <c r="W240"/>
  <c r="H241"/>
  <c r="M241"/>
  <c r="R241"/>
  <c r="W241"/>
  <c r="H242"/>
  <c r="M242"/>
  <c r="R242"/>
  <c r="W242"/>
  <c r="N242"/>
  <c r="H243"/>
  <c r="M243"/>
  <c r="R243"/>
  <c r="W243"/>
  <c r="H244"/>
  <c r="M244"/>
  <c r="R244"/>
  <c r="W244"/>
  <c r="H245"/>
  <c r="M245"/>
  <c r="R245"/>
  <c r="W245"/>
  <c r="H246"/>
  <c r="M246"/>
  <c r="R246"/>
  <c r="W246"/>
  <c r="H247"/>
  <c r="M247"/>
  <c r="R247"/>
  <c r="W247"/>
  <c r="H248"/>
  <c r="M248"/>
  <c r="R248"/>
  <c r="W248"/>
  <c r="H249"/>
  <c r="M249"/>
  <c r="R249"/>
  <c r="W249"/>
  <c r="H250"/>
  <c r="M250"/>
  <c r="R250"/>
  <c r="W250"/>
  <c r="H251"/>
  <c r="M251"/>
  <c r="R251"/>
  <c r="W251"/>
  <c r="H252"/>
  <c r="M252"/>
  <c r="R252"/>
  <c r="W252"/>
  <c r="H253"/>
  <c r="M253"/>
  <c r="R253"/>
  <c r="W253"/>
  <c r="H254"/>
  <c r="M254"/>
  <c r="R254"/>
  <c r="W254"/>
  <c r="H255"/>
  <c r="M255"/>
  <c r="R255"/>
  <c r="W255"/>
  <c r="H256"/>
  <c r="M256"/>
  <c r="R256"/>
  <c r="W256"/>
  <c r="H257"/>
  <c r="M257"/>
  <c r="R257"/>
  <c r="W257"/>
  <c r="H258"/>
  <c r="M258"/>
  <c r="R258"/>
  <c r="W258"/>
  <c r="H259"/>
  <c r="M259"/>
  <c r="R259"/>
  <c r="W259"/>
  <c r="H260"/>
  <c r="M260"/>
  <c r="N260" s="1"/>
  <c r="R260"/>
  <c r="W260"/>
  <c r="H261"/>
  <c r="M261"/>
  <c r="R261"/>
  <c r="W261"/>
  <c r="H262"/>
  <c r="M262"/>
  <c r="R262"/>
  <c r="W262"/>
  <c r="H263"/>
  <c r="M263"/>
  <c r="R263"/>
  <c r="W263"/>
  <c r="H264"/>
  <c r="M264"/>
  <c r="R264"/>
  <c r="W264"/>
  <c r="H265"/>
  <c r="M265"/>
  <c r="R265"/>
  <c r="W265"/>
  <c r="H266"/>
  <c r="M266"/>
  <c r="R266"/>
  <c r="W266"/>
  <c r="H267"/>
  <c r="M267"/>
  <c r="R267"/>
  <c r="W267"/>
  <c r="H268"/>
  <c r="M268"/>
  <c r="R268"/>
  <c r="W268"/>
  <c r="H269"/>
  <c r="M269"/>
  <c r="R269"/>
  <c r="W269"/>
  <c r="H270"/>
  <c r="M270"/>
  <c r="R270"/>
  <c r="W270"/>
  <c r="H271"/>
  <c r="M271"/>
  <c r="R271"/>
  <c r="W271"/>
  <c r="H272"/>
  <c r="M272"/>
  <c r="R272"/>
  <c r="W272"/>
  <c r="I272"/>
  <c r="H273"/>
  <c r="M273"/>
  <c r="R273"/>
  <c r="W273"/>
  <c r="H274"/>
  <c r="M274"/>
  <c r="R274"/>
  <c r="W274"/>
  <c r="H275"/>
  <c r="M275"/>
  <c r="R275"/>
  <c r="W275"/>
  <c r="H276"/>
  <c r="M276"/>
  <c r="R276"/>
  <c r="W276"/>
  <c r="I276"/>
  <c r="H277"/>
  <c r="M277"/>
  <c r="R277"/>
  <c r="W277"/>
  <c r="H278"/>
  <c r="M278"/>
  <c r="R278"/>
  <c r="W278"/>
  <c r="H279"/>
  <c r="M279"/>
  <c r="R279"/>
  <c r="W279"/>
  <c r="H280"/>
  <c r="M280"/>
  <c r="R280"/>
  <c r="W280"/>
  <c r="I280"/>
  <c r="H281"/>
  <c r="M281"/>
  <c r="R281"/>
  <c r="W281"/>
  <c r="H282"/>
  <c r="M282"/>
  <c r="R282"/>
  <c r="W282"/>
  <c r="H283"/>
  <c r="M283"/>
  <c r="R283"/>
  <c r="W283"/>
  <c r="H284"/>
  <c r="M284"/>
  <c r="R284"/>
  <c r="W284"/>
  <c r="I284"/>
  <c r="H285"/>
  <c r="M285"/>
  <c r="R285"/>
  <c r="W285"/>
  <c r="H286"/>
  <c r="M286"/>
  <c r="R286"/>
  <c r="W286"/>
  <c r="H287"/>
  <c r="M287"/>
  <c r="R287"/>
  <c r="W287"/>
  <c r="H288"/>
  <c r="M288"/>
  <c r="R288"/>
  <c r="W288"/>
  <c r="H289"/>
  <c r="M289"/>
  <c r="R289"/>
  <c r="W289"/>
  <c r="H290"/>
  <c r="M290"/>
  <c r="R290"/>
  <c r="W290"/>
  <c r="H291"/>
  <c r="M291"/>
  <c r="R291"/>
  <c r="W291"/>
  <c r="H292"/>
  <c r="M292"/>
  <c r="R292"/>
  <c r="W292"/>
  <c r="H293"/>
  <c r="M293"/>
  <c r="R293"/>
  <c r="W293"/>
  <c r="H294"/>
  <c r="M294"/>
  <c r="R294"/>
  <c r="W294"/>
  <c r="H295"/>
  <c r="M295"/>
  <c r="R295"/>
  <c r="W295"/>
  <c r="H296"/>
  <c r="M296"/>
  <c r="R296"/>
  <c r="W296"/>
  <c r="H297"/>
  <c r="M297"/>
  <c r="R297"/>
  <c r="W297"/>
  <c r="H298"/>
  <c r="M298"/>
  <c r="R298"/>
  <c r="W298"/>
  <c r="H299"/>
  <c r="M299"/>
  <c r="R299"/>
  <c r="W299"/>
  <c r="H300"/>
  <c r="I300" s="1"/>
  <c r="M300"/>
  <c r="R300"/>
  <c r="W300"/>
  <c r="H301"/>
  <c r="M301"/>
  <c r="R301"/>
  <c r="W301"/>
  <c r="H302"/>
  <c r="M302"/>
  <c r="R302"/>
  <c r="W302"/>
  <c r="H303"/>
  <c r="M303"/>
  <c r="R303"/>
  <c r="W303"/>
  <c r="H304"/>
  <c r="M304"/>
  <c r="R304"/>
  <c r="W304"/>
  <c r="H305"/>
  <c r="M305"/>
  <c r="R305"/>
  <c r="W305"/>
  <c r="H306"/>
  <c r="M306"/>
  <c r="R306"/>
  <c r="W306"/>
  <c r="H307"/>
  <c r="M307"/>
  <c r="N307" s="1"/>
  <c r="R307"/>
  <c r="W307"/>
  <c r="H308"/>
  <c r="M308"/>
  <c r="R308"/>
  <c r="W308"/>
  <c r="H309"/>
  <c r="M309"/>
  <c r="R309"/>
  <c r="W309"/>
  <c r="I309"/>
  <c r="H310"/>
  <c r="M310"/>
  <c r="R310"/>
  <c r="W310"/>
  <c r="X310" s="1"/>
  <c r="H311"/>
  <c r="M311"/>
  <c r="R311"/>
  <c r="W311"/>
  <c r="H312"/>
  <c r="M312"/>
  <c r="R312"/>
  <c r="W312"/>
  <c r="I312"/>
  <c r="H313"/>
  <c r="I313" s="1"/>
  <c r="M313"/>
  <c r="R313"/>
  <c r="W313"/>
  <c r="H314"/>
  <c r="M314"/>
  <c r="R314"/>
  <c r="W314"/>
  <c r="H315"/>
  <c r="M315"/>
  <c r="N315" s="1"/>
  <c r="R315"/>
  <c r="W315"/>
  <c r="H316"/>
  <c r="M316"/>
  <c r="R316"/>
  <c r="W316"/>
  <c r="H317"/>
  <c r="M317"/>
  <c r="R317"/>
  <c r="W317"/>
  <c r="I317"/>
  <c r="H318"/>
  <c r="M318"/>
  <c r="R318"/>
  <c r="W318"/>
  <c r="H319"/>
  <c r="M319"/>
  <c r="R319"/>
  <c r="W319"/>
  <c r="H320"/>
  <c r="M320"/>
  <c r="R320"/>
  <c r="W320"/>
  <c r="I320"/>
  <c r="H321"/>
  <c r="I321" s="1"/>
  <c r="M321"/>
  <c r="R321"/>
  <c r="W321"/>
  <c r="H322"/>
  <c r="M322"/>
  <c r="R322"/>
  <c r="W322"/>
  <c r="H323"/>
  <c r="M323"/>
  <c r="R323"/>
  <c r="W323"/>
  <c r="H324"/>
  <c r="M324"/>
  <c r="R324"/>
  <c r="W324"/>
  <c r="H325"/>
  <c r="M325"/>
  <c r="R325"/>
  <c r="W325"/>
  <c r="I325"/>
  <c r="H326"/>
  <c r="M326"/>
  <c r="R326"/>
  <c r="W326"/>
  <c r="H327"/>
  <c r="M327"/>
  <c r="R327"/>
  <c r="W327"/>
  <c r="H328"/>
  <c r="M328"/>
  <c r="R328"/>
  <c r="W328"/>
  <c r="H329"/>
  <c r="M329"/>
  <c r="R329"/>
  <c r="W329"/>
  <c r="I329"/>
  <c r="H330"/>
  <c r="M330"/>
  <c r="R330"/>
  <c r="W330"/>
  <c r="H331"/>
  <c r="M331"/>
  <c r="R331"/>
  <c r="W331"/>
  <c r="H332"/>
  <c r="M332"/>
  <c r="R332"/>
  <c r="W332"/>
  <c r="H333"/>
  <c r="I333" s="1"/>
  <c r="M333"/>
  <c r="R333"/>
  <c r="W333"/>
  <c r="H334"/>
  <c r="M334"/>
  <c r="R334"/>
  <c r="W334"/>
  <c r="H335"/>
  <c r="M335"/>
  <c r="R335"/>
  <c r="W335"/>
  <c r="H336"/>
  <c r="M336"/>
  <c r="R336"/>
  <c r="W336"/>
  <c r="H337"/>
  <c r="I337" s="1"/>
  <c r="M337"/>
  <c r="R337"/>
  <c r="W337"/>
  <c r="H338"/>
  <c r="M338"/>
  <c r="R338"/>
  <c r="W338"/>
  <c r="X338" s="1"/>
  <c r="H339"/>
  <c r="M339"/>
  <c r="R339"/>
  <c r="W339"/>
  <c r="H340"/>
  <c r="M340"/>
  <c r="R340"/>
  <c r="W340"/>
  <c r="H341"/>
  <c r="M341"/>
  <c r="R341"/>
  <c r="W341"/>
  <c r="I341"/>
  <c r="H342"/>
  <c r="M342"/>
  <c r="R342"/>
  <c r="W342"/>
  <c r="H343"/>
  <c r="M343"/>
  <c r="R343"/>
  <c r="W343"/>
  <c r="H344"/>
  <c r="M344"/>
  <c r="R344"/>
  <c r="W344"/>
  <c r="H345"/>
  <c r="M345"/>
  <c r="R345"/>
  <c r="W345"/>
  <c r="I345"/>
  <c r="H346"/>
  <c r="M346"/>
  <c r="R346"/>
  <c r="W346"/>
  <c r="H347"/>
  <c r="M347"/>
  <c r="N347" s="1"/>
  <c r="R347"/>
  <c r="W347"/>
  <c r="H348"/>
  <c r="M348"/>
  <c r="R348"/>
  <c r="W348"/>
  <c r="H349"/>
  <c r="M349"/>
  <c r="R349"/>
  <c r="W349"/>
  <c r="H350"/>
  <c r="M350"/>
  <c r="R350"/>
  <c r="W350"/>
  <c r="H351"/>
  <c r="M351"/>
  <c r="R351"/>
  <c r="W351"/>
  <c r="H352"/>
  <c r="M352"/>
  <c r="R352"/>
  <c r="W352"/>
  <c r="H353"/>
  <c r="M353"/>
  <c r="R353"/>
  <c r="W353"/>
  <c r="I353"/>
  <c r="H354"/>
  <c r="M354"/>
  <c r="R354"/>
  <c r="W354"/>
  <c r="H355"/>
  <c r="M355"/>
  <c r="R355"/>
  <c r="W355"/>
  <c r="H356"/>
  <c r="M356"/>
  <c r="R356"/>
  <c r="W356"/>
  <c r="I356"/>
  <c r="W205"/>
  <c r="R205"/>
  <c r="M205"/>
  <c r="H205"/>
  <c r="W202"/>
  <c r="R202"/>
  <c r="M202"/>
  <c r="H202"/>
  <c r="H191"/>
  <c r="M191"/>
  <c r="R191"/>
  <c r="W191"/>
  <c r="H192"/>
  <c r="M192"/>
  <c r="R192"/>
  <c r="W192"/>
  <c r="H193"/>
  <c r="M193"/>
  <c r="R193"/>
  <c r="W193"/>
  <c r="I193"/>
  <c r="H194"/>
  <c r="M194"/>
  <c r="R194"/>
  <c r="W194"/>
  <c r="H195"/>
  <c r="M195"/>
  <c r="R195"/>
  <c r="W195"/>
  <c r="H196"/>
  <c r="M196"/>
  <c r="R196"/>
  <c r="W196"/>
  <c r="H197"/>
  <c r="M197"/>
  <c r="R197"/>
  <c r="W197"/>
  <c r="I197"/>
  <c r="H198"/>
  <c r="M198"/>
  <c r="R198"/>
  <c r="W198"/>
  <c r="H199"/>
  <c r="M199"/>
  <c r="R199"/>
  <c r="W199"/>
  <c r="W190"/>
  <c r="R190"/>
  <c r="M190"/>
  <c r="H190"/>
  <c r="H166"/>
  <c r="M166"/>
  <c r="R166"/>
  <c r="W166"/>
  <c r="H167"/>
  <c r="M167"/>
  <c r="R167"/>
  <c r="W167"/>
  <c r="H168"/>
  <c r="M168"/>
  <c r="R168"/>
  <c r="W168"/>
  <c r="H169"/>
  <c r="M169"/>
  <c r="R169"/>
  <c r="W169"/>
  <c r="H170"/>
  <c r="M170"/>
  <c r="R170"/>
  <c r="W170"/>
  <c r="I170"/>
  <c r="H171"/>
  <c r="M171"/>
  <c r="R171"/>
  <c r="W171"/>
  <c r="H172"/>
  <c r="I172" s="1"/>
  <c r="M172"/>
  <c r="R172"/>
  <c r="W172"/>
  <c r="H173"/>
  <c r="M173"/>
  <c r="R173"/>
  <c r="W173"/>
  <c r="H174"/>
  <c r="M174"/>
  <c r="R174"/>
  <c r="W174"/>
  <c r="H175"/>
  <c r="M175"/>
  <c r="R175"/>
  <c r="W175"/>
  <c r="H176"/>
  <c r="M176"/>
  <c r="R176"/>
  <c r="W176"/>
  <c r="H177"/>
  <c r="M177"/>
  <c r="R177"/>
  <c r="W177"/>
  <c r="H178"/>
  <c r="M178"/>
  <c r="R178"/>
  <c r="W178"/>
  <c r="H179"/>
  <c r="M179"/>
  <c r="R179"/>
  <c r="W179"/>
  <c r="H180"/>
  <c r="M180"/>
  <c r="R180"/>
  <c r="W180"/>
  <c r="I180"/>
  <c r="H181"/>
  <c r="M181"/>
  <c r="R181"/>
  <c r="W181"/>
  <c r="H182"/>
  <c r="M182"/>
  <c r="R182"/>
  <c r="W182"/>
  <c r="H183"/>
  <c r="M183"/>
  <c r="R183"/>
  <c r="W183"/>
  <c r="H184"/>
  <c r="I184" s="1"/>
  <c r="M184"/>
  <c r="R184"/>
  <c r="W184"/>
  <c r="H185"/>
  <c r="M185"/>
  <c r="R185"/>
  <c r="W185"/>
  <c r="H186"/>
  <c r="M186"/>
  <c r="R186"/>
  <c r="W186"/>
  <c r="H187"/>
  <c r="M187"/>
  <c r="R187"/>
  <c r="W187"/>
  <c r="W165"/>
  <c r="R165"/>
  <c r="M165"/>
  <c r="H165"/>
  <c r="H147"/>
  <c r="I147" s="1"/>
  <c r="M147"/>
  <c r="R147"/>
  <c r="W147"/>
  <c r="H148"/>
  <c r="M148"/>
  <c r="R148"/>
  <c r="W148"/>
  <c r="H149"/>
  <c r="M149"/>
  <c r="R149"/>
  <c r="W149"/>
  <c r="H150"/>
  <c r="I150" s="1"/>
  <c r="M150"/>
  <c r="R150"/>
  <c r="W150"/>
  <c r="H151"/>
  <c r="M151"/>
  <c r="R151"/>
  <c r="W151"/>
  <c r="H152"/>
  <c r="M152"/>
  <c r="R152"/>
  <c r="W152"/>
  <c r="H153"/>
  <c r="M153"/>
  <c r="R153"/>
  <c r="W153"/>
  <c r="H154"/>
  <c r="I154" s="1"/>
  <c r="M154"/>
  <c r="R154"/>
  <c r="W154"/>
  <c r="H155"/>
  <c r="I155" s="1"/>
  <c r="M155"/>
  <c r="R155"/>
  <c r="W155"/>
  <c r="H156"/>
  <c r="M156"/>
  <c r="R156"/>
  <c r="W156"/>
  <c r="H157"/>
  <c r="M157"/>
  <c r="R157"/>
  <c r="W157"/>
  <c r="H158"/>
  <c r="M158"/>
  <c r="R158"/>
  <c r="W158"/>
  <c r="H159"/>
  <c r="I159" s="1"/>
  <c r="M159"/>
  <c r="R159"/>
  <c r="W159"/>
  <c r="H160"/>
  <c r="M160"/>
  <c r="R160"/>
  <c r="W160"/>
  <c r="H161"/>
  <c r="M161"/>
  <c r="R161"/>
  <c r="W161"/>
  <c r="H162"/>
  <c r="I162" s="1"/>
  <c r="M162"/>
  <c r="R162"/>
  <c r="W162"/>
  <c r="W146"/>
  <c r="R146"/>
  <c r="M146"/>
  <c r="H146"/>
  <c r="H134"/>
  <c r="M134"/>
  <c r="R134"/>
  <c r="W134"/>
  <c r="H135"/>
  <c r="M135"/>
  <c r="R135"/>
  <c r="W135"/>
  <c r="H136"/>
  <c r="M136"/>
  <c r="R136"/>
  <c r="W136"/>
  <c r="H137"/>
  <c r="M137"/>
  <c r="R137"/>
  <c r="W137"/>
  <c r="H138"/>
  <c r="M138"/>
  <c r="R138"/>
  <c r="W138"/>
  <c r="H139"/>
  <c r="M139"/>
  <c r="R139"/>
  <c r="W139"/>
  <c r="H140"/>
  <c r="I140" s="1"/>
  <c r="M140"/>
  <c r="R140"/>
  <c r="W140"/>
  <c r="H141"/>
  <c r="M141"/>
  <c r="R141"/>
  <c r="W141"/>
  <c r="H142"/>
  <c r="M142"/>
  <c r="R142"/>
  <c r="W142"/>
  <c r="H143"/>
  <c r="M143"/>
  <c r="R143"/>
  <c r="W143"/>
  <c r="W133"/>
  <c r="R133"/>
  <c r="M133"/>
  <c r="H133"/>
  <c r="H50"/>
  <c r="M50"/>
  <c r="R50"/>
  <c r="W50"/>
  <c r="H51"/>
  <c r="M51"/>
  <c r="R51"/>
  <c r="W51"/>
  <c r="H52"/>
  <c r="M52"/>
  <c r="R52"/>
  <c r="W52"/>
  <c r="H53"/>
  <c r="M53"/>
  <c r="R53"/>
  <c r="W53"/>
  <c r="H54"/>
  <c r="I54" s="1"/>
  <c r="M54"/>
  <c r="R54"/>
  <c r="W54"/>
  <c r="H55"/>
  <c r="M55"/>
  <c r="R55"/>
  <c r="W55"/>
  <c r="H56"/>
  <c r="M56"/>
  <c r="R56"/>
  <c r="W56"/>
  <c r="I56"/>
  <c r="H57"/>
  <c r="M57"/>
  <c r="R57"/>
  <c r="W57"/>
  <c r="H58"/>
  <c r="M58"/>
  <c r="R58"/>
  <c r="W58"/>
  <c r="H59"/>
  <c r="M59"/>
  <c r="R59"/>
  <c r="W59"/>
  <c r="H60"/>
  <c r="M60"/>
  <c r="R60"/>
  <c r="W60"/>
  <c r="I60"/>
  <c r="H61"/>
  <c r="M61"/>
  <c r="R61"/>
  <c r="W61"/>
  <c r="H62"/>
  <c r="M62"/>
  <c r="R62"/>
  <c r="W62"/>
  <c r="H63"/>
  <c r="M63"/>
  <c r="R63"/>
  <c r="W63"/>
  <c r="H64"/>
  <c r="I64" s="1"/>
  <c r="M64"/>
  <c r="R64"/>
  <c r="W64"/>
  <c r="H65"/>
  <c r="M65"/>
  <c r="R65"/>
  <c r="W65"/>
  <c r="H66"/>
  <c r="M66"/>
  <c r="R66"/>
  <c r="W66"/>
  <c r="H67"/>
  <c r="M67"/>
  <c r="R67"/>
  <c r="W67"/>
  <c r="H68"/>
  <c r="I68" s="1"/>
  <c r="M68"/>
  <c r="R68"/>
  <c r="W68"/>
  <c r="H69"/>
  <c r="M69"/>
  <c r="R69"/>
  <c r="W69"/>
  <c r="H70"/>
  <c r="M70"/>
  <c r="R70"/>
  <c r="W70"/>
  <c r="H71"/>
  <c r="M71"/>
  <c r="R71"/>
  <c r="W71"/>
  <c r="H72"/>
  <c r="I72" s="1"/>
  <c r="M72"/>
  <c r="R72"/>
  <c r="W72"/>
  <c r="H73"/>
  <c r="M73"/>
  <c r="R73"/>
  <c r="W73"/>
  <c r="H74"/>
  <c r="M74"/>
  <c r="R74"/>
  <c r="W74"/>
  <c r="H75"/>
  <c r="M75"/>
  <c r="R75"/>
  <c r="W75"/>
  <c r="H76"/>
  <c r="I76" s="1"/>
  <c r="M76"/>
  <c r="R76"/>
  <c r="W76"/>
  <c r="H77"/>
  <c r="M77"/>
  <c r="R77"/>
  <c r="W77"/>
  <c r="H78"/>
  <c r="M78"/>
  <c r="R78"/>
  <c r="W78"/>
  <c r="H79"/>
  <c r="M79"/>
  <c r="R79"/>
  <c r="W79"/>
  <c r="H80"/>
  <c r="I80" s="1"/>
  <c r="M80"/>
  <c r="R80"/>
  <c r="W80"/>
  <c r="H81"/>
  <c r="M81"/>
  <c r="R81"/>
  <c r="W81"/>
  <c r="H82"/>
  <c r="M82"/>
  <c r="R82"/>
  <c r="W82"/>
  <c r="H83"/>
  <c r="M83"/>
  <c r="R83"/>
  <c r="W83"/>
  <c r="H84"/>
  <c r="I84" s="1"/>
  <c r="M84"/>
  <c r="R84"/>
  <c r="W84"/>
  <c r="H85"/>
  <c r="M85"/>
  <c r="R85"/>
  <c r="W85"/>
  <c r="H86"/>
  <c r="M86"/>
  <c r="R86"/>
  <c r="W86"/>
  <c r="H87"/>
  <c r="M87"/>
  <c r="R87"/>
  <c r="W87"/>
  <c r="H88"/>
  <c r="I88" s="1"/>
  <c r="M88"/>
  <c r="R88"/>
  <c r="W88"/>
  <c r="H89"/>
  <c r="M89"/>
  <c r="R89"/>
  <c r="W89"/>
  <c r="H90"/>
  <c r="M90"/>
  <c r="R90"/>
  <c r="W90"/>
  <c r="H91"/>
  <c r="M91"/>
  <c r="R91"/>
  <c r="W91"/>
  <c r="H92"/>
  <c r="I92" s="1"/>
  <c r="M92"/>
  <c r="R92"/>
  <c r="W92"/>
  <c r="H93"/>
  <c r="M93"/>
  <c r="R93"/>
  <c r="W93"/>
  <c r="H94"/>
  <c r="M94"/>
  <c r="R94"/>
  <c r="W94"/>
  <c r="H95"/>
  <c r="M95"/>
  <c r="R95"/>
  <c r="W95"/>
  <c r="H96"/>
  <c r="I96" s="1"/>
  <c r="M96"/>
  <c r="R96"/>
  <c r="W96"/>
  <c r="H97"/>
  <c r="M97"/>
  <c r="R97"/>
  <c r="W97"/>
  <c r="H98"/>
  <c r="M98"/>
  <c r="R98"/>
  <c r="W98"/>
  <c r="H99"/>
  <c r="M99"/>
  <c r="R99"/>
  <c r="W99"/>
  <c r="H100"/>
  <c r="I100" s="1"/>
  <c r="M100"/>
  <c r="R100"/>
  <c r="W100"/>
  <c r="H101"/>
  <c r="M101"/>
  <c r="R101"/>
  <c r="W101"/>
  <c r="H102"/>
  <c r="M102"/>
  <c r="R102"/>
  <c r="W102"/>
  <c r="H103"/>
  <c r="I103" s="1"/>
  <c r="M103"/>
  <c r="R103"/>
  <c r="W103"/>
  <c r="H104"/>
  <c r="I104" s="1"/>
  <c r="M104"/>
  <c r="R104"/>
  <c r="W104"/>
  <c r="H105"/>
  <c r="M105"/>
  <c r="R105"/>
  <c r="W105"/>
  <c r="H106"/>
  <c r="M106"/>
  <c r="R106"/>
  <c r="W106"/>
  <c r="H107"/>
  <c r="M107"/>
  <c r="R107"/>
  <c r="W107"/>
  <c r="H108"/>
  <c r="M108"/>
  <c r="R108"/>
  <c r="W108"/>
  <c r="H109"/>
  <c r="M109"/>
  <c r="R109"/>
  <c r="W109"/>
  <c r="H110"/>
  <c r="I110" s="1"/>
  <c r="M110"/>
  <c r="R110"/>
  <c r="W110"/>
  <c r="H111"/>
  <c r="M111"/>
  <c r="R111"/>
  <c r="W111"/>
  <c r="H112"/>
  <c r="I112" s="1"/>
  <c r="M112"/>
  <c r="R112"/>
  <c r="W112"/>
  <c r="H113"/>
  <c r="M113"/>
  <c r="R113"/>
  <c r="W113"/>
  <c r="H114"/>
  <c r="I114" s="1"/>
  <c r="M114"/>
  <c r="R114"/>
  <c r="W114"/>
  <c r="H115"/>
  <c r="M115"/>
  <c r="R115"/>
  <c r="W115"/>
  <c r="H116"/>
  <c r="M116"/>
  <c r="R116"/>
  <c r="W116"/>
  <c r="H117"/>
  <c r="M117"/>
  <c r="R117"/>
  <c r="W117"/>
  <c r="H118"/>
  <c r="I118" s="1"/>
  <c r="M118"/>
  <c r="R118"/>
  <c r="W118"/>
  <c r="H119"/>
  <c r="M119"/>
  <c r="R119"/>
  <c r="W119"/>
  <c r="H120"/>
  <c r="I120" s="1"/>
  <c r="M120"/>
  <c r="R120"/>
  <c r="W120"/>
  <c r="H121"/>
  <c r="M121"/>
  <c r="R121"/>
  <c r="W121"/>
  <c r="H122"/>
  <c r="M122"/>
  <c r="R122"/>
  <c r="W122"/>
  <c r="H123"/>
  <c r="M123"/>
  <c r="R123"/>
  <c r="W123"/>
  <c r="H124"/>
  <c r="M124"/>
  <c r="R124"/>
  <c r="W124"/>
  <c r="H125"/>
  <c r="M125"/>
  <c r="R125"/>
  <c r="W125"/>
  <c r="H126"/>
  <c r="I126" s="1"/>
  <c r="M126"/>
  <c r="R126"/>
  <c r="W126"/>
  <c r="H127"/>
  <c r="M127"/>
  <c r="R127"/>
  <c r="W127"/>
  <c r="H128"/>
  <c r="M128"/>
  <c r="R128"/>
  <c r="W128"/>
  <c r="H129"/>
  <c r="M129"/>
  <c r="R129"/>
  <c r="W129"/>
  <c r="H130"/>
  <c r="I130" s="1"/>
  <c r="M130"/>
  <c r="R130"/>
  <c r="W130"/>
  <c r="H42"/>
  <c r="M42"/>
  <c r="R42"/>
  <c r="W42"/>
  <c r="H43"/>
  <c r="M43"/>
  <c r="R43"/>
  <c r="W43"/>
  <c r="H44"/>
  <c r="M44"/>
  <c r="R44"/>
  <c r="W44"/>
  <c r="H45"/>
  <c r="M45"/>
  <c r="R45"/>
  <c r="W45"/>
  <c r="H46"/>
  <c r="M46"/>
  <c r="R46"/>
  <c r="W46"/>
  <c r="W49"/>
  <c r="R49"/>
  <c r="M49"/>
  <c r="H49"/>
  <c r="H41"/>
  <c r="Y344" l="1"/>
  <c r="I44"/>
  <c r="I202"/>
  <c r="N42"/>
  <c r="X42"/>
  <c r="N127"/>
  <c r="N99"/>
  <c r="N83"/>
  <c r="N66"/>
  <c r="X59"/>
  <c r="X55"/>
  <c r="X51"/>
  <c r="X186"/>
  <c r="Y205"/>
  <c r="N205"/>
  <c r="Y44"/>
  <c r="AA44" s="1"/>
  <c r="X98"/>
  <c r="S96"/>
  <c r="X86"/>
  <c r="X78"/>
  <c r="Y347"/>
  <c r="AA347" s="1"/>
  <c r="S328"/>
  <c r="S324"/>
  <c r="S308"/>
  <c r="S244"/>
  <c r="Y239"/>
  <c r="AA239" s="1"/>
  <c r="S236"/>
  <c r="S228"/>
  <c r="X199"/>
  <c r="X191"/>
  <c r="X335"/>
  <c r="Y308"/>
  <c r="AA308" s="1"/>
  <c r="Y258"/>
  <c r="AA258" s="1"/>
  <c r="Y242"/>
  <c r="Y128"/>
  <c r="AA128" s="1"/>
  <c r="X123"/>
  <c r="Y95"/>
  <c r="AA95" s="1"/>
  <c r="Y94"/>
  <c r="AA94" s="1"/>
  <c r="N86"/>
  <c r="Y70"/>
  <c r="AA70" s="1"/>
  <c r="X67"/>
  <c r="S62"/>
  <c r="N161"/>
  <c r="N157"/>
  <c r="N153"/>
  <c r="N149"/>
  <c r="Y182"/>
  <c r="AA182" s="1"/>
  <c r="Y174"/>
  <c r="AA174" s="1"/>
  <c r="X354"/>
  <c r="Y250"/>
  <c r="AA250" s="1"/>
  <c r="Y99"/>
  <c r="AA99" s="1"/>
  <c r="X63"/>
  <c r="X138"/>
  <c r="N151"/>
  <c r="Y191"/>
  <c r="AA191" s="1"/>
  <c r="Y355"/>
  <c r="AA355" s="1"/>
  <c r="N342"/>
  <c r="N334"/>
  <c r="N326"/>
  <c r="Y320"/>
  <c r="AA320" s="1"/>
  <c r="N318"/>
  <c r="X229"/>
  <c r="Y218"/>
  <c r="AA218" s="1"/>
  <c r="Y211"/>
  <c r="AA211" s="1"/>
  <c r="Y123"/>
  <c r="AA123" s="1"/>
  <c r="Y115"/>
  <c r="AA115" s="1"/>
  <c r="Y107"/>
  <c r="AA107" s="1"/>
  <c r="Y87"/>
  <c r="AA87" s="1"/>
  <c r="Y79"/>
  <c r="AA79" s="1"/>
  <c r="S57"/>
  <c r="S53"/>
  <c r="X133"/>
  <c r="Y143"/>
  <c r="AA143" s="1"/>
  <c r="S158"/>
  <c r="Y187"/>
  <c r="AA187" s="1"/>
  <c r="Y179"/>
  <c r="AA179" s="1"/>
  <c r="N176"/>
  <c r="N351"/>
  <c r="Y336"/>
  <c r="AA336" s="1"/>
  <c r="Y324"/>
  <c r="AA324" s="1"/>
  <c r="Y243"/>
  <c r="AA243" s="1"/>
  <c r="Y238"/>
  <c r="Y234"/>
  <c r="AA234" s="1"/>
  <c r="Y206"/>
  <c r="AA206" s="1"/>
  <c r="X264"/>
  <c r="I66"/>
  <c r="S248"/>
  <c r="N49"/>
  <c r="X58"/>
  <c r="X141"/>
  <c r="X342"/>
  <c r="S331"/>
  <c r="S323"/>
  <c r="Y127"/>
  <c r="AA127" s="1"/>
  <c r="Y119"/>
  <c r="AA119" s="1"/>
  <c r="N46"/>
  <c r="Y43"/>
  <c r="AA43" s="1"/>
  <c r="Y42"/>
  <c r="AA42" s="1"/>
  <c r="Y130"/>
  <c r="AA130" s="1"/>
  <c r="X122"/>
  <c r="S121"/>
  <c r="Y120"/>
  <c r="AA120" s="1"/>
  <c r="S113"/>
  <c r="Y112"/>
  <c r="AA112" s="1"/>
  <c r="Y103"/>
  <c r="AA103" s="1"/>
  <c r="X95"/>
  <c r="S87"/>
  <c r="X83"/>
  <c r="Y78"/>
  <c r="AA78" s="1"/>
  <c r="N75"/>
  <c r="N71"/>
  <c r="S66"/>
  <c r="S65"/>
  <c r="X134"/>
  <c r="Y157"/>
  <c r="AA157" s="1"/>
  <c r="X156"/>
  <c r="N148"/>
  <c r="Y147"/>
  <c r="AA147" s="1"/>
  <c r="Y186"/>
  <c r="AA186" s="1"/>
  <c r="S175"/>
  <c r="Y196"/>
  <c r="AA196" s="1"/>
  <c r="Y195"/>
  <c r="AA195" s="1"/>
  <c r="X330"/>
  <c r="S320"/>
  <c r="X319"/>
  <c r="Y312"/>
  <c r="X311"/>
  <c r="Y310"/>
  <c r="AA310" s="1"/>
  <c r="Y255"/>
  <c r="S241"/>
  <c r="Y231"/>
  <c r="AA231" s="1"/>
  <c r="Y210"/>
  <c r="AA210" s="1"/>
  <c r="Y208"/>
  <c r="X49"/>
  <c r="X130"/>
  <c r="Y124"/>
  <c r="AA124" s="1"/>
  <c r="Y116"/>
  <c r="AA116" s="1"/>
  <c r="X115"/>
  <c r="N111"/>
  <c r="Y108"/>
  <c r="AA108" s="1"/>
  <c r="X107"/>
  <c r="N102"/>
  <c r="Y75"/>
  <c r="AA75" s="1"/>
  <c r="N63"/>
  <c r="I63"/>
  <c r="Y161"/>
  <c r="AA161" s="1"/>
  <c r="Y153"/>
  <c r="AA153" s="1"/>
  <c r="Y152"/>
  <c r="AA152" s="1"/>
  <c r="S183"/>
  <c r="Y178"/>
  <c r="AA178" s="1"/>
  <c r="X339"/>
  <c r="Y338"/>
  <c r="AA338" s="1"/>
  <c r="S326"/>
  <c r="X318"/>
  <c r="X307"/>
  <c r="N302"/>
  <c r="S298"/>
  <c r="X295"/>
  <c r="S282"/>
  <c r="S274"/>
  <c r="X271"/>
  <c r="S266"/>
  <c r="N262"/>
  <c r="X250"/>
  <c r="Y246"/>
  <c r="AA246" s="1"/>
  <c r="X245"/>
  <c r="N230"/>
  <c r="S217"/>
  <c r="Y214"/>
  <c r="AA214" s="1"/>
  <c r="I340"/>
  <c r="S125"/>
  <c r="Y111"/>
  <c r="AA111" s="1"/>
  <c r="S100"/>
  <c r="X79"/>
  <c r="Y62"/>
  <c r="AA62" s="1"/>
  <c r="Y134"/>
  <c r="AA134" s="1"/>
  <c r="Y156"/>
  <c r="AA156" s="1"/>
  <c r="S186"/>
  <c r="Y183"/>
  <c r="AA183" s="1"/>
  <c r="Y166"/>
  <c r="AA166" s="1"/>
  <c r="Y193"/>
  <c r="AA193" s="1"/>
  <c r="Y192"/>
  <c r="AA192" s="1"/>
  <c r="Y351"/>
  <c r="AA351" s="1"/>
  <c r="Y319"/>
  <c r="AA319" s="1"/>
  <c r="Y300"/>
  <c r="AA300" s="1"/>
  <c r="Y296"/>
  <c r="Y292"/>
  <c r="AA292" s="1"/>
  <c r="Y288"/>
  <c r="AA288" s="1"/>
  <c r="Y284"/>
  <c r="AA284" s="1"/>
  <c r="Y280"/>
  <c r="Y276"/>
  <c r="AA276" s="1"/>
  <c r="S275"/>
  <c r="Y272"/>
  <c r="AA272" s="1"/>
  <c r="Y268"/>
  <c r="Y254"/>
  <c r="AA254" s="1"/>
  <c r="Y252"/>
  <c r="AA252" s="1"/>
  <c r="I250"/>
  <c r="Y223"/>
  <c r="Y220"/>
  <c r="AA220" s="1"/>
  <c r="X206"/>
  <c r="X45"/>
  <c r="S43"/>
  <c r="I124"/>
  <c r="I122"/>
  <c r="Y122"/>
  <c r="AA122" s="1"/>
  <c r="S117"/>
  <c r="I115"/>
  <c r="Y114"/>
  <c r="AA114" s="1"/>
  <c r="S109"/>
  <c r="I107"/>
  <c r="X99"/>
  <c r="I99"/>
  <c r="X75"/>
  <c r="Y139"/>
  <c r="AA139" s="1"/>
  <c r="Y149"/>
  <c r="AA149" s="1"/>
  <c r="Y175"/>
  <c r="AA175" s="1"/>
  <c r="Y190"/>
  <c r="AA190" s="1"/>
  <c r="Y199"/>
  <c r="AA199" s="1"/>
  <c r="N199"/>
  <c r="Y356"/>
  <c r="AA356" s="1"/>
  <c r="S348"/>
  <c r="Y348"/>
  <c r="AA348" s="1"/>
  <c r="Y332"/>
  <c r="AA332" s="1"/>
  <c r="Y46"/>
  <c r="AA46" s="1"/>
  <c r="S45"/>
  <c r="S129"/>
  <c r="S128"/>
  <c r="Y126"/>
  <c r="AA126" s="1"/>
  <c r="X119"/>
  <c r="I116"/>
  <c r="I108"/>
  <c r="S106"/>
  <c r="Y98"/>
  <c r="AA98" s="1"/>
  <c r="Y91"/>
  <c r="AA91" s="1"/>
  <c r="Y86"/>
  <c r="AA86" s="1"/>
  <c r="Y160"/>
  <c r="AA160" s="1"/>
  <c r="Y335"/>
  <c r="Y328"/>
  <c r="AA328" s="1"/>
  <c r="Y316"/>
  <c r="AA316" s="1"/>
  <c r="I128"/>
  <c r="S120"/>
  <c r="Y118"/>
  <c r="AA118" s="1"/>
  <c r="S112"/>
  <c r="Y110"/>
  <c r="AA110" s="1"/>
  <c r="X105"/>
  <c r="X91"/>
  <c r="I83"/>
  <c r="Y83"/>
  <c r="AA83" s="1"/>
  <c r="Y82"/>
  <c r="AA82" s="1"/>
  <c r="N70"/>
  <c r="N62"/>
  <c r="Y58"/>
  <c r="AA58" s="1"/>
  <c r="Y54"/>
  <c r="I51"/>
  <c r="Y50"/>
  <c r="AA50" s="1"/>
  <c r="Y142"/>
  <c r="AA142" s="1"/>
  <c r="S141"/>
  <c r="Y136"/>
  <c r="AA136" s="1"/>
  <c r="S135"/>
  <c r="I156"/>
  <c r="Y155"/>
  <c r="AA155" s="1"/>
  <c r="Y172"/>
  <c r="AA172" s="1"/>
  <c r="Y170"/>
  <c r="AA170" s="1"/>
  <c r="Y168"/>
  <c r="AA168" s="1"/>
  <c r="I166"/>
  <c r="N348"/>
  <c r="N346"/>
  <c r="N343"/>
  <c r="S340"/>
  <c r="X333"/>
  <c r="S332"/>
  <c r="N327"/>
  <c r="Y326"/>
  <c r="S316"/>
  <c r="S304"/>
  <c r="N292"/>
  <c r="X289"/>
  <c r="N288"/>
  <c r="X285"/>
  <c r="N268"/>
  <c r="I264"/>
  <c r="Y264"/>
  <c r="AA264" s="1"/>
  <c r="S263"/>
  <c r="X261"/>
  <c r="Y260"/>
  <c r="AA260" s="1"/>
  <c r="S259"/>
  <c r="S252"/>
  <c r="X246"/>
  <c r="Y230"/>
  <c r="S229"/>
  <c r="Y226"/>
  <c r="AA226" s="1"/>
  <c r="Y216"/>
  <c r="AA216" s="1"/>
  <c r="S208"/>
  <c r="S102"/>
  <c r="S101"/>
  <c r="X94"/>
  <c r="S92"/>
  <c r="Y90"/>
  <c r="AA90" s="1"/>
  <c r="X87"/>
  <c r="S69"/>
  <c r="X66"/>
  <c r="Y66"/>
  <c r="AA66" s="1"/>
  <c r="S61"/>
  <c r="N50"/>
  <c r="N142"/>
  <c r="N141"/>
  <c r="N136"/>
  <c r="Y146"/>
  <c r="AA146" s="1"/>
  <c r="S146"/>
  <c r="N162"/>
  <c r="X160"/>
  <c r="N154"/>
  <c r="Y165"/>
  <c r="AA165" s="1"/>
  <c r="N165"/>
  <c r="X181"/>
  <c r="X173"/>
  <c r="N168"/>
  <c r="S199"/>
  <c r="X196"/>
  <c r="Y202"/>
  <c r="AA202" s="1"/>
  <c r="S355"/>
  <c r="X350"/>
  <c r="I348"/>
  <c r="Y342"/>
  <c r="AA342" s="1"/>
  <c r="Y340"/>
  <c r="Y334"/>
  <c r="AA334" s="1"/>
  <c r="S330"/>
  <c r="I328"/>
  <c r="X323"/>
  <c r="Y322"/>
  <c r="AA322" s="1"/>
  <c r="Y318"/>
  <c r="AA318" s="1"/>
  <c r="S311"/>
  <c r="I307"/>
  <c r="Y306"/>
  <c r="AA306" s="1"/>
  <c r="Y302"/>
  <c r="AA302" s="1"/>
  <c r="Y298"/>
  <c r="AA298" s="1"/>
  <c r="Y294"/>
  <c r="AA294" s="1"/>
  <c r="Y290"/>
  <c r="AA290" s="1"/>
  <c r="S289"/>
  <c r="Y286"/>
  <c r="AA286" s="1"/>
  <c r="Y282"/>
  <c r="Y278"/>
  <c r="AA278" s="1"/>
  <c r="Y274"/>
  <c r="AA274" s="1"/>
  <c r="Y270"/>
  <c r="AA270" s="1"/>
  <c r="Y266"/>
  <c r="AA266" s="1"/>
  <c r="S265"/>
  <c r="N259"/>
  <c r="Y256"/>
  <c r="AA256" s="1"/>
  <c r="X255"/>
  <c r="I248"/>
  <c r="Y236"/>
  <c r="AA236" s="1"/>
  <c r="Y232"/>
  <c r="AA232" s="1"/>
  <c r="X231"/>
  <c r="Y222"/>
  <c r="AA222" s="1"/>
  <c r="Y212"/>
  <c r="AA212" s="1"/>
  <c r="X211"/>
  <c r="Y74"/>
  <c r="AA74" s="1"/>
  <c r="S70"/>
  <c r="Y133"/>
  <c r="AA133" s="1"/>
  <c r="I138"/>
  <c r="Y138"/>
  <c r="AA138" s="1"/>
  <c r="Y159"/>
  <c r="AA159" s="1"/>
  <c r="Y151"/>
  <c r="AA151" s="1"/>
  <c r="N184"/>
  <c r="X183"/>
  <c r="X182"/>
  <c r="Y176"/>
  <c r="AA176" s="1"/>
  <c r="X175"/>
  <c r="S169"/>
  <c r="S166"/>
  <c r="S196"/>
  <c r="X355"/>
  <c r="S352"/>
  <c r="I344"/>
  <c r="I342"/>
  <c r="X340"/>
  <c r="S338"/>
  <c r="I336"/>
  <c r="X331"/>
  <c r="Y330"/>
  <c r="AA330" s="1"/>
  <c r="X322"/>
  <c r="Y314"/>
  <c r="AA314" s="1"/>
  <c r="X306"/>
  <c r="N297"/>
  <c r="N293"/>
  <c r="N273"/>
  <c r="N269"/>
  <c r="Y228"/>
  <c r="AA228" s="1"/>
  <c r="Y224"/>
  <c r="AA224" s="1"/>
  <c r="I218"/>
  <c r="N246"/>
  <c r="X101"/>
  <c r="N91"/>
  <c r="X140"/>
  <c r="I134"/>
  <c r="X159"/>
  <c r="X148"/>
  <c r="I148"/>
  <c r="X198"/>
  <c r="I339"/>
  <c r="AA326"/>
  <c r="I324"/>
  <c r="X309"/>
  <c r="X291"/>
  <c r="N289"/>
  <c r="X280"/>
  <c r="X267"/>
  <c r="N250"/>
  <c r="X249"/>
  <c r="X242"/>
  <c r="S225"/>
  <c r="S211"/>
  <c r="AA280"/>
  <c r="N45"/>
  <c r="I43"/>
  <c r="I42"/>
  <c r="I123"/>
  <c r="X111"/>
  <c r="S78"/>
  <c r="I75"/>
  <c r="X70"/>
  <c r="I59"/>
  <c r="N51"/>
  <c r="S143"/>
  <c r="X142"/>
  <c r="N156"/>
  <c r="X155"/>
  <c r="X187"/>
  <c r="X179"/>
  <c r="S171"/>
  <c r="X170"/>
  <c r="N169"/>
  <c r="X192"/>
  <c r="S356"/>
  <c r="S346"/>
  <c r="S344"/>
  <c r="S342"/>
  <c r="X334"/>
  <c r="I331"/>
  <c r="X326"/>
  <c r="I326"/>
  <c r="X324"/>
  <c r="S322"/>
  <c r="X317"/>
  <c r="S315"/>
  <c r="S312"/>
  <c r="S307"/>
  <c r="I302"/>
  <c r="S301"/>
  <c r="X300"/>
  <c r="X297"/>
  <c r="X293"/>
  <c r="S291"/>
  <c r="X287"/>
  <c r="N285"/>
  <c r="X283"/>
  <c r="S277"/>
  <c r="X276"/>
  <c r="X273"/>
  <c r="X269"/>
  <c r="S267"/>
  <c r="X259"/>
  <c r="I246"/>
  <c r="N240"/>
  <c r="X226"/>
  <c r="N219"/>
  <c r="X218"/>
  <c r="I206"/>
  <c r="F2" i="116"/>
  <c r="N123" i="41"/>
  <c r="I101"/>
  <c r="S49"/>
  <c r="X127"/>
  <c r="N115"/>
  <c r="X114"/>
  <c r="N107"/>
  <c r="X106"/>
  <c r="S104"/>
  <c r="N103"/>
  <c r="X102"/>
  <c r="I91"/>
  <c r="I86"/>
  <c r="X82"/>
  <c r="I79"/>
  <c r="I74"/>
  <c r="S72"/>
  <c r="X71"/>
  <c r="X62"/>
  <c r="I62"/>
  <c r="S134"/>
  <c r="I160"/>
  <c r="S148"/>
  <c r="S187"/>
  <c r="S179"/>
  <c r="N171"/>
  <c r="S192"/>
  <c r="X347"/>
  <c r="I347"/>
  <c r="S339"/>
  <c r="S336"/>
  <c r="I323"/>
  <c r="S306"/>
  <c r="S302"/>
  <c r="S293"/>
  <c r="S287"/>
  <c r="S269"/>
  <c r="S220"/>
  <c r="I211"/>
  <c r="S119"/>
  <c r="N191"/>
  <c r="N335"/>
  <c r="I247"/>
  <c r="N43"/>
  <c r="I127"/>
  <c r="S124"/>
  <c r="S123"/>
  <c r="N122"/>
  <c r="N119"/>
  <c r="X118"/>
  <c r="I111"/>
  <c r="S108"/>
  <c r="S107"/>
  <c r="N106"/>
  <c r="I98"/>
  <c r="I94"/>
  <c r="X90"/>
  <c r="N87"/>
  <c r="N82"/>
  <c r="S79"/>
  <c r="N78"/>
  <c r="I67"/>
  <c r="N58"/>
  <c r="AA54"/>
  <c r="I133"/>
  <c r="S133"/>
  <c r="N143"/>
  <c r="I142"/>
  <c r="I139"/>
  <c r="N146"/>
  <c r="X146"/>
  <c r="S160"/>
  <c r="N159"/>
  <c r="X158"/>
  <c r="I152"/>
  <c r="X150"/>
  <c r="S182"/>
  <c r="I181"/>
  <c r="N180"/>
  <c r="I178"/>
  <c r="X178"/>
  <c r="N178"/>
  <c r="X177"/>
  <c r="I190"/>
  <c r="I198"/>
  <c r="N197"/>
  <c r="I195"/>
  <c r="X195"/>
  <c r="N195"/>
  <c r="X194"/>
  <c r="X202"/>
  <c r="N202"/>
  <c r="X345"/>
  <c r="X343"/>
  <c r="N338"/>
  <c r="X337"/>
  <c r="AA335"/>
  <c r="N330"/>
  <c r="X329"/>
  <c r="X327"/>
  <c r="N322"/>
  <c r="X321"/>
  <c r="I303"/>
  <c r="N90"/>
  <c r="N139"/>
  <c r="X152"/>
  <c r="N152"/>
  <c r="I177"/>
  <c r="S205"/>
  <c r="I205"/>
  <c r="N319"/>
  <c r="S127"/>
  <c r="S111"/>
  <c r="N110"/>
  <c r="I95"/>
  <c r="S94"/>
  <c r="I90"/>
  <c r="S88"/>
  <c r="S84"/>
  <c r="N79"/>
  <c r="N74"/>
  <c r="N59"/>
  <c r="N55"/>
  <c r="N54"/>
  <c r="S50"/>
  <c r="X50"/>
  <c r="S137"/>
  <c r="I135"/>
  <c r="N160"/>
  <c r="I151"/>
  <c r="X151"/>
  <c r="I185"/>
  <c r="N182"/>
  <c r="I167"/>
  <c r="N190"/>
  <c r="X190"/>
  <c r="AA205"/>
  <c r="N354"/>
  <c r="S350"/>
  <c r="N349"/>
  <c r="S349"/>
  <c r="I349"/>
  <c r="X314"/>
  <c r="N314"/>
  <c r="I314"/>
  <c r="I290"/>
  <c r="S290"/>
  <c r="N118"/>
  <c r="N95"/>
  <c r="I137"/>
  <c r="S165"/>
  <c r="I165"/>
  <c r="I174"/>
  <c r="X174"/>
  <c r="N174"/>
  <c r="I194"/>
  <c r="N126"/>
  <c r="I49"/>
  <c r="I45"/>
  <c r="X43"/>
  <c r="S42"/>
  <c r="N130"/>
  <c r="X126"/>
  <c r="I119"/>
  <c r="S116"/>
  <c r="S115"/>
  <c r="N114"/>
  <c r="X110"/>
  <c r="X104"/>
  <c r="X103"/>
  <c r="N98"/>
  <c r="S95"/>
  <c r="N94"/>
  <c r="I87"/>
  <c r="S86"/>
  <c r="I82"/>
  <c r="S80"/>
  <c r="I78"/>
  <c r="S76"/>
  <c r="X74"/>
  <c r="N67"/>
  <c r="I58"/>
  <c r="X54"/>
  <c r="I50"/>
  <c r="N133"/>
  <c r="X143"/>
  <c r="S139"/>
  <c r="N137"/>
  <c r="X135"/>
  <c r="N134"/>
  <c r="I146"/>
  <c r="S152"/>
  <c r="X165"/>
  <c r="N186"/>
  <c r="X185"/>
  <c r="I173"/>
  <c r="X167"/>
  <c r="X166"/>
  <c r="N166"/>
  <c r="S190"/>
  <c r="S191"/>
  <c r="S202"/>
  <c r="X205"/>
  <c r="N355"/>
  <c r="I354"/>
  <c r="N350"/>
  <c r="S335"/>
  <c r="S319"/>
  <c r="I296"/>
  <c r="X296"/>
  <c r="N296"/>
  <c r="N310"/>
  <c r="X303"/>
  <c r="I299"/>
  <c r="I292"/>
  <c r="X292"/>
  <c r="I266"/>
  <c r="I257"/>
  <c r="I254"/>
  <c r="X254"/>
  <c r="N254"/>
  <c r="I251"/>
  <c r="N239"/>
  <c r="I233"/>
  <c r="I230"/>
  <c r="X230"/>
  <c r="I207"/>
  <c r="N147"/>
  <c r="N187"/>
  <c r="S185"/>
  <c r="X184"/>
  <c r="N183"/>
  <c r="S181"/>
  <c r="X180"/>
  <c r="N179"/>
  <c r="S177"/>
  <c r="N175"/>
  <c r="S173"/>
  <c r="I171"/>
  <c r="I169"/>
  <c r="S167"/>
  <c r="S198"/>
  <c r="X197"/>
  <c r="N196"/>
  <c r="S194"/>
  <c r="N192"/>
  <c r="N356"/>
  <c r="N353"/>
  <c r="I352"/>
  <c r="S347"/>
  <c r="AA344"/>
  <c r="N344"/>
  <c r="I343"/>
  <c r="N339"/>
  <c r="N336"/>
  <c r="I334"/>
  <c r="N331"/>
  <c r="N328"/>
  <c r="I327"/>
  <c r="N323"/>
  <c r="N320"/>
  <c r="I318"/>
  <c r="S314"/>
  <c r="N311"/>
  <c r="I308"/>
  <c r="N306"/>
  <c r="X305"/>
  <c r="I304"/>
  <c r="S303"/>
  <c r="X302"/>
  <c r="I301"/>
  <c r="I279"/>
  <c r="I268"/>
  <c r="X268"/>
  <c r="N243"/>
  <c r="N223"/>
  <c r="I215"/>
  <c r="S99"/>
  <c r="S98"/>
  <c r="S91"/>
  <c r="S90"/>
  <c r="S83"/>
  <c r="S82"/>
  <c r="S75"/>
  <c r="S74"/>
  <c r="I71"/>
  <c r="I70"/>
  <c r="S58"/>
  <c r="I55"/>
  <c r="I143"/>
  <c r="S142"/>
  <c r="I141"/>
  <c r="N140"/>
  <c r="X139"/>
  <c r="N138"/>
  <c r="X137"/>
  <c r="N135"/>
  <c r="X162"/>
  <c r="N158"/>
  <c r="S156"/>
  <c r="N155"/>
  <c r="X154"/>
  <c r="N150"/>
  <c r="X147"/>
  <c r="I187"/>
  <c r="I186"/>
  <c r="N185"/>
  <c r="I183"/>
  <c r="I182"/>
  <c r="N181"/>
  <c r="I179"/>
  <c r="N177"/>
  <c r="I175"/>
  <c r="N173"/>
  <c r="X171"/>
  <c r="N170"/>
  <c r="X169"/>
  <c r="N167"/>
  <c r="I199"/>
  <c r="N198"/>
  <c r="I196"/>
  <c r="N194"/>
  <c r="I192"/>
  <c r="I191"/>
  <c r="I355"/>
  <c r="S354"/>
  <c r="X353"/>
  <c r="I350"/>
  <c r="X346"/>
  <c r="I346"/>
  <c r="S343"/>
  <c r="X341"/>
  <c r="I338"/>
  <c r="I335"/>
  <c r="S334"/>
  <c r="I330"/>
  <c r="S327"/>
  <c r="X325"/>
  <c r="I322"/>
  <c r="I319"/>
  <c r="S318"/>
  <c r="X315"/>
  <c r="I315"/>
  <c r="X313"/>
  <c r="I310"/>
  <c r="X308"/>
  <c r="X304"/>
  <c r="S299"/>
  <c r="I288"/>
  <c r="X288"/>
  <c r="I281"/>
  <c r="N261"/>
  <c r="I258"/>
  <c r="X258"/>
  <c r="N258"/>
  <c r="I253"/>
  <c r="I235"/>
  <c r="I297"/>
  <c r="I295"/>
  <c r="I285"/>
  <c r="I283"/>
  <c r="X281"/>
  <c r="N280"/>
  <c r="X279"/>
  <c r="N277"/>
  <c r="I273"/>
  <c r="I271"/>
  <c r="AA268"/>
  <c r="N265"/>
  <c r="I261"/>
  <c r="X257"/>
  <c r="S255"/>
  <c r="X253"/>
  <c r="X251"/>
  <c r="S250"/>
  <c r="I249"/>
  <c r="X247"/>
  <c r="S246"/>
  <c r="I245"/>
  <c r="I243"/>
  <c r="I242"/>
  <c r="I239"/>
  <c r="I237"/>
  <c r="X235"/>
  <c r="N234"/>
  <c r="X233"/>
  <c r="S231"/>
  <c r="AA230"/>
  <c r="N227"/>
  <c r="AA223"/>
  <c r="I223"/>
  <c r="I221"/>
  <c r="I219"/>
  <c r="X215"/>
  <c r="I213"/>
  <c r="I209"/>
  <c r="X207"/>
  <c r="S206"/>
  <c r="N284"/>
  <c r="I282"/>
  <c r="S281"/>
  <c r="S279"/>
  <c r="I277"/>
  <c r="I275"/>
  <c r="N272"/>
  <c r="I265"/>
  <c r="I263"/>
  <c r="S257"/>
  <c r="N255"/>
  <c r="S253"/>
  <c r="I252"/>
  <c r="S251"/>
  <c r="I244"/>
  <c r="X243"/>
  <c r="S242"/>
  <c r="I241"/>
  <c r="X239"/>
  <c r="N238"/>
  <c r="X237"/>
  <c r="X234"/>
  <c r="S233"/>
  <c r="N231"/>
  <c r="I227"/>
  <c r="I225"/>
  <c r="X223"/>
  <c r="N222"/>
  <c r="X221"/>
  <c r="X219"/>
  <c r="I217"/>
  <c r="S215"/>
  <c r="N214"/>
  <c r="X213"/>
  <c r="N210"/>
  <c r="X209"/>
  <c r="I208"/>
  <c r="S207"/>
  <c r="N206"/>
  <c r="AA312"/>
  <c r="N312"/>
  <c r="I311"/>
  <c r="S310"/>
  <c r="I306"/>
  <c r="N305"/>
  <c r="X301"/>
  <c r="N300"/>
  <c r="X299"/>
  <c r="I298"/>
  <c r="S297"/>
  <c r="AA296"/>
  <c r="S295"/>
  <c r="I293"/>
  <c r="I291"/>
  <c r="I289"/>
  <c r="I287"/>
  <c r="S285"/>
  <c r="X284"/>
  <c r="S283"/>
  <c r="N281"/>
  <c r="X277"/>
  <c r="N276"/>
  <c r="X275"/>
  <c r="I274"/>
  <c r="S273"/>
  <c r="X272"/>
  <c r="S271"/>
  <c r="I269"/>
  <c r="I267"/>
  <c r="X265"/>
  <c r="N264"/>
  <c r="X263"/>
  <c r="I262"/>
  <c r="S261"/>
  <c r="I259"/>
  <c r="AA255"/>
  <c r="I255"/>
  <c r="N251"/>
  <c r="S249"/>
  <c r="N247"/>
  <c r="S245"/>
  <c r="X244"/>
  <c r="S243"/>
  <c r="AA242"/>
  <c r="X241"/>
  <c r="S239"/>
  <c r="X238"/>
  <c r="AA238"/>
  <c r="S237"/>
  <c r="N235"/>
  <c r="I231"/>
  <c r="I229"/>
  <c r="X227"/>
  <c r="N226"/>
  <c r="X225"/>
  <c r="S223"/>
  <c r="X222"/>
  <c r="S221"/>
  <c r="N218"/>
  <c r="X217"/>
  <c r="N215"/>
  <c r="X214"/>
  <c r="S213"/>
  <c r="N211"/>
  <c r="X210"/>
  <c r="S209"/>
  <c r="N207"/>
  <c r="I2" i="116"/>
  <c r="H2"/>
  <c r="N303" i="41"/>
  <c r="Y303"/>
  <c r="AA303" s="1"/>
  <c r="X356"/>
  <c r="Y353"/>
  <c r="AA353" s="1"/>
  <c r="S351"/>
  <c r="I351"/>
  <c r="Y350"/>
  <c r="AA350" s="1"/>
  <c r="X348"/>
  <c r="Y346"/>
  <c r="AA346" s="1"/>
  <c r="N337"/>
  <c r="Y337"/>
  <c r="AA337" s="1"/>
  <c r="X336"/>
  <c r="N332"/>
  <c r="Y331"/>
  <c r="AA331" s="1"/>
  <c r="N321"/>
  <c r="Y321"/>
  <c r="AA321" s="1"/>
  <c r="X320"/>
  <c r="N316"/>
  <c r="Y315"/>
  <c r="AA315" s="1"/>
  <c r="I305"/>
  <c r="Y305"/>
  <c r="AA305" s="1"/>
  <c r="N229"/>
  <c r="Y229"/>
  <c r="AA229" s="1"/>
  <c r="N309"/>
  <c r="Y309"/>
  <c r="AA309" s="1"/>
  <c r="S353"/>
  <c r="Y352"/>
  <c r="AA352" s="1"/>
  <c r="N352"/>
  <c r="X349"/>
  <c r="Y343"/>
  <c r="AA343" s="1"/>
  <c r="N333"/>
  <c r="Y333"/>
  <c r="AA333" s="1"/>
  <c r="X332"/>
  <c r="I332"/>
  <c r="Y327"/>
  <c r="AA327" s="1"/>
  <c r="N317"/>
  <c r="Y317"/>
  <c r="AA317" s="1"/>
  <c r="X316"/>
  <c r="I316"/>
  <c r="Y311"/>
  <c r="AA311" s="1"/>
  <c r="Y304"/>
  <c r="AA304" s="1"/>
  <c r="N304"/>
  <c r="N301"/>
  <c r="Y301"/>
  <c r="AA301" s="1"/>
  <c r="S262"/>
  <c r="Y262"/>
  <c r="AA262" s="1"/>
  <c r="N256"/>
  <c r="X256"/>
  <c r="S256"/>
  <c r="I256"/>
  <c r="N249"/>
  <c r="Y249"/>
  <c r="AA249" s="1"/>
  <c r="N341"/>
  <c r="Y341"/>
  <c r="AA341" s="1"/>
  <c r="N325"/>
  <c r="Y325"/>
  <c r="AA325" s="1"/>
  <c r="Y354"/>
  <c r="AA354" s="1"/>
  <c r="X352"/>
  <c r="X351"/>
  <c r="Y349"/>
  <c r="AA349" s="1"/>
  <c r="N345"/>
  <c r="Y345"/>
  <c r="AA345" s="1"/>
  <c r="X344"/>
  <c r="AA340"/>
  <c r="N340"/>
  <c r="Y339"/>
  <c r="AA339" s="1"/>
  <c r="N329"/>
  <c r="Y329"/>
  <c r="AA329" s="1"/>
  <c r="X328"/>
  <c r="N324"/>
  <c r="Y323"/>
  <c r="AA323" s="1"/>
  <c r="N313"/>
  <c r="Y313"/>
  <c r="AA313" s="1"/>
  <c r="X312"/>
  <c r="N308"/>
  <c r="Y307"/>
  <c r="AA307" s="1"/>
  <c r="S345"/>
  <c r="S341"/>
  <c r="S337"/>
  <c r="S333"/>
  <c r="S329"/>
  <c r="S325"/>
  <c r="S321"/>
  <c r="S317"/>
  <c r="S313"/>
  <c r="S309"/>
  <c r="S305"/>
  <c r="N299"/>
  <c r="Y299"/>
  <c r="AA299" s="1"/>
  <c r="N294"/>
  <c r="X294"/>
  <c r="Y293"/>
  <c r="AA293" s="1"/>
  <c r="N291"/>
  <c r="Y291"/>
  <c r="AA291" s="1"/>
  <c r="N286"/>
  <c r="X286"/>
  <c r="Y285"/>
  <c r="AA285" s="1"/>
  <c r="N283"/>
  <c r="Y283"/>
  <c r="AA283" s="1"/>
  <c r="N278"/>
  <c r="X278"/>
  <c r="Y277"/>
  <c r="AA277" s="1"/>
  <c r="N275"/>
  <c r="Y275"/>
  <c r="AA275" s="1"/>
  <c r="N270"/>
  <c r="X270"/>
  <c r="Y269"/>
  <c r="AA269" s="1"/>
  <c r="N267"/>
  <c r="Y267"/>
  <c r="AA267" s="1"/>
  <c r="N237"/>
  <c r="Y237"/>
  <c r="AA237" s="1"/>
  <c r="N224"/>
  <c r="X224"/>
  <c r="S224"/>
  <c r="I224"/>
  <c r="N212"/>
  <c r="X212"/>
  <c r="S212"/>
  <c r="I212"/>
  <c r="I294"/>
  <c r="I286"/>
  <c r="I278"/>
  <c r="I270"/>
  <c r="S247"/>
  <c r="Y247"/>
  <c r="AA247" s="1"/>
  <c r="N232"/>
  <c r="X232"/>
  <c r="S232"/>
  <c r="I232"/>
  <c r="S227"/>
  <c r="Y227"/>
  <c r="AA227" s="1"/>
  <c r="S219"/>
  <c r="Y219"/>
  <c r="AA219" s="1"/>
  <c r="N298"/>
  <c r="X298"/>
  <c r="Y297"/>
  <c r="AA297" s="1"/>
  <c r="N295"/>
  <c r="Y295"/>
  <c r="AA295" s="1"/>
  <c r="S294"/>
  <c r="N290"/>
  <c r="X290"/>
  <c r="Y289"/>
  <c r="AA289" s="1"/>
  <c r="N287"/>
  <c r="Y287"/>
  <c r="AA287" s="1"/>
  <c r="S286"/>
  <c r="N282"/>
  <c r="X282"/>
  <c r="AA282"/>
  <c r="Y281"/>
  <c r="AA281" s="1"/>
  <c r="N279"/>
  <c r="Y279"/>
  <c r="AA279" s="1"/>
  <c r="S278"/>
  <c r="N274"/>
  <c r="X274"/>
  <c r="Y273"/>
  <c r="AA273" s="1"/>
  <c r="N271"/>
  <c r="Y271"/>
  <c r="AA271" s="1"/>
  <c r="S270"/>
  <c r="N266"/>
  <c r="X266"/>
  <c r="Y265"/>
  <c r="AA265" s="1"/>
  <c r="N263"/>
  <c r="Y263"/>
  <c r="AA263" s="1"/>
  <c r="S240"/>
  <c r="I240"/>
  <c r="S235"/>
  <c r="Y235"/>
  <c r="AA235" s="1"/>
  <c r="N221"/>
  <c r="Y221"/>
  <c r="AA221" s="1"/>
  <c r="X262"/>
  <c r="S260"/>
  <c r="I260"/>
  <c r="Y259"/>
  <c r="AA259" s="1"/>
  <c r="N253"/>
  <c r="Y253"/>
  <c r="AA253" s="1"/>
  <c r="N244"/>
  <c r="X240"/>
  <c r="N216"/>
  <c r="X216"/>
  <c r="Y215"/>
  <c r="AA215" s="1"/>
  <c r="N209"/>
  <c r="Y209"/>
  <c r="AA209" s="1"/>
  <c r="S300"/>
  <c r="S296"/>
  <c r="S292"/>
  <c r="S288"/>
  <c r="S284"/>
  <c r="S280"/>
  <c r="S276"/>
  <c r="S272"/>
  <c r="S268"/>
  <c r="S264"/>
  <c r="N257"/>
  <c r="Y257"/>
  <c r="AA257" s="1"/>
  <c r="N248"/>
  <c r="N241"/>
  <c r="Y241"/>
  <c r="AA241" s="1"/>
  <c r="N236"/>
  <c r="X236"/>
  <c r="N233"/>
  <c r="Y233"/>
  <c r="AA233" s="1"/>
  <c r="N228"/>
  <c r="X228"/>
  <c r="N225"/>
  <c r="Y225"/>
  <c r="AA225" s="1"/>
  <c r="N220"/>
  <c r="X220"/>
  <c r="I216"/>
  <c r="N213"/>
  <c r="Y213"/>
  <c r="AA213" s="1"/>
  <c r="Y261"/>
  <c r="AA261" s="1"/>
  <c r="X260"/>
  <c r="N252"/>
  <c r="X252"/>
  <c r="Y251"/>
  <c r="AA251" s="1"/>
  <c r="X248"/>
  <c r="N245"/>
  <c r="Y245"/>
  <c r="AA245" s="1"/>
  <c r="I236"/>
  <c r="I228"/>
  <c r="N217"/>
  <c r="Y217"/>
  <c r="AA217" s="1"/>
  <c r="S216"/>
  <c r="N208"/>
  <c r="X208"/>
  <c r="AA208"/>
  <c r="Y207"/>
  <c r="AA207" s="1"/>
  <c r="Y248"/>
  <c r="AA248" s="1"/>
  <c r="Y244"/>
  <c r="AA244" s="1"/>
  <c r="Y240"/>
  <c r="AA240" s="1"/>
  <c r="S258"/>
  <c r="S254"/>
  <c r="S238"/>
  <c r="S234"/>
  <c r="S230"/>
  <c r="S226"/>
  <c r="S222"/>
  <c r="S218"/>
  <c r="S214"/>
  <c r="S210"/>
  <c r="Y197"/>
  <c r="AA197" s="1"/>
  <c r="S197"/>
  <c r="S193"/>
  <c r="Y198"/>
  <c r="AA198" s="1"/>
  <c r="S195"/>
  <c r="Y194"/>
  <c r="AA194" s="1"/>
  <c r="X193"/>
  <c r="N193"/>
  <c r="S180"/>
  <c r="S176"/>
  <c r="I176"/>
  <c r="Y171"/>
  <c r="AA171" s="1"/>
  <c r="S168"/>
  <c r="I168"/>
  <c r="Y167"/>
  <c r="AA167" s="1"/>
  <c r="Y184"/>
  <c r="AA184" s="1"/>
  <c r="Y180"/>
  <c r="AA180" s="1"/>
  <c r="S184"/>
  <c r="Y185"/>
  <c r="AA185" s="1"/>
  <c r="Y181"/>
  <c r="AA181" s="1"/>
  <c r="S178"/>
  <c r="Y177"/>
  <c r="AA177" s="1"/>
  <c r="X176"/>
  <c r="S174"/>
  <c r="Y173"/>
  <c r="AA173" s="1"/>
  <c r="X172"/>
  <c r="N172"/>
  <c r="S170"/>
  <c r="Y169"/>
  <c r="AA169" s="1"/>
  <c r="X168"/>
  <c r="S172"/>
  <c r="I161"/>
  <c r="I153"/>
  <c r="I149"/>
  <c r="Y148"/>
  <c r="AA148" s="1"/>
  <c r="S162"/>
  <c r="I158"/>
  <c r="I157"/>
  <c r="S161"/>
  <c r="S157"/>
  <c r="S153"/>
  <c r="S149"/>
  <c r="S154"/>
  <c r="S150"/>
  <c r="Y162"/>
  <c r="AA162" s="1"/>
  <c r="X161"/>
  <c r="S159"/>
  <c r="Y158"/>
  <c r="AA158" s="1"/>
  <c r="X157"/>
  <c r="S155"/>
  <c r="Y154"/>
  <c r="AA154" s="1"/>
  <c r="X153"/>
  <c r="S151"/>
  <c r="Y150"/>
  <c r="AA150" s="1"/>
  <c r="X149"/>
  <c r="S147"/>
  <c r="I136"/>
  <c r="Y135"/>
  <c r="AA135" s="1"/>
  <c r="Y140"/>
  <c r="AA140" s="1"/>
  <c r="S136"/>
  <c r="Y141"/>
  <c r="AA141" s="1"/>
  <c r="S138"/>
  <c r="Y137"/>
  <c r="AA137" s="1"/>
  <c r="X136"/>
  <c r="S140"/>
  <c r="N125"/>
  <c r="Y125"/>
  <c r="AA125" s="1"/>
  <c r="N117"/>
  <c r="Y117"/>
  <c r="AA117" s="1"/>
  <c r="S97"/>
  <c r="I97"/>
  <c r="S93"/>
  <c r="I93"/>
  <c r="S85"/>
  <c r="I85"/>
  <c r="S77"/>
  <c r="I77"/>
  <c r="S67"/>
  <c r="Y67"/>
  <c r="AA67" s="1"/>
  <c r="S64"/>
  <c r="Y64"/>
  <c r="AA64" s="1"/>
  <c r="N52"/>
  <c r="X52"/>
  <c r="I52"/>
  <c r="S51"/>
  <c r="Y51"/>
  <c r="AA51" s="1"/>
  <c r="I129"/>
  <c r="X125"/>
  <c r="I125"/>
  <c r="X121"/>
  <c r="I121"/>
  <c r="X117"/>
  <c r="I117"/>
  <c r="X113"/>
  <c r="I113"/>
  <c r="X109"/>
  <c r="I109"/>
  <c r="Y104"/>
  <c r="AA104" s="1"/>
  <c r="N100"/>
  <c r="N96"/>
  <c r="N92"/>
  <c r="N88"/>
  <c r="N84"/>
  <c r="N80"/>
  <c r="N76"/>
  <c r="Y101"/>
  <c r="AA101" s="1"/>
  <c r="N101"/>
  <c r="Y100"/>
  <c r="AA100" s="1"/>
  <c r="Y96"/>
  <c r="AA96" s="1"/>
  <c r="Y92"/>
  <c r="AA92" s="1"/>
  <c r="Y88"/>
  <c r="AA88" s="1"/>
  <c r="Y84"/>
  <c r="AA84" s="1"/>
  <c r="Y80"/>
  <c r="AA80" s="1"/>
  <c r="Y76"/>
  <c r="AA76" s="1"/>
  <c r="Y72"/>
  <c r="AA72" s="1"/>
  <c r="S71"/>
  <c r="Y71"/>
  <c r="AA71" s="1"/>
  <c r="S68"/>
  <c r="Y68"/>
  <c r="AA68" s="1"/>
  <c r="S63"/>
  <c r="Y63"/>
  <c r="AA63" s="1"/>
  <c r="S60"/>
  <c r="Y60"/>
  <c r="AA60" s="1"/>
  <c r="S55"/>
  <c r="Y55"/>
  <c r="AA55" s="1"/>
  <c r="S52"/>
  <c r="Y52"/>
  <c r="AA52" s="1"/>
  <c r="N129"/>
  <c r="Y129"/>
  <c r="AA129" s="1"/>
  <c r="N121"/>
  <c r="Y121"/>
  <c r="AA121" s="1"/>
  <c r="N113"/>
  <c r="Y113"/>
  <c r="AA113" s="1"/>
  <c r="N109"/>
  <c r="Y109"/>
  <c r="AA109" s="1"/>
  <c r="I102"/>
  <c r="Y102"/>
  <c r="AA102" s="1"/>
  <c r="S89"/>
  <c r="I89"/>
  <c r="S81"/>
  <c r="I81"/>
  <c r="S73"/>
  <c r="I73"/>
  <c r="S59"/>
  <c r="Y59"/>
  <c r="AA59" s="1"/>
  <c r="S56"/>
  <c r="Y56"/>
  <c r="AA56" s="1"/>
  <c r="X129"/>
  <c r="N128"/>
  <c r="X128"/>
  <c r="N124"/>
  <c r="X124"/>
  <c r="N120"/>
  <c r="X120"/>
  <c r="N116"/>
  <c r="X116"/>
  <c r="N112"/>
  <c r="X112"/>
  <c r="N108"/>
  <c r="X108"/>
  <c r="I105"/>
  <c r="S105"/>
  <c r="N105"/>
  <c r="N97"/>
  <c r="Y97"/>
  <c r="AA97" s="1"/>
  <c r="N93"/>
  <c r="Y93"/>
  <c r="AA93" s="1"/>
  <c r="N89"/>
  <c r="Y89"/>
  <c r="AA89" s="1"/>
  <c r="N85"/>
  <c r="Y85"/>
  <c r="AA85" s="1"/>
  <c r="N81"/>
  <c r="Y81"/>
  <c r="AA81" s="1"/>
  <c r="N77"/>
  <c r="Y77"/>
  <c r="AA77" s="1"/>
  <c r="N73"/>
  <c r="Y73"/>
  <c r="AA73" s="1"/>
  <c r="N69"/>
  <c r="Y69"/>
  <c r="AA69" s="1"/>
  <c r="N68"/>
  <c r="S130"/>
  <c r="S126"/>
  <c r="S122"/>
  <c r="S118"/>
  <c r="S114"/>
  <c r="S110"/>
  <c r="I106"/>
  <c r="Y105"/>
  <c r="AA105" s="1"/>
  <c r="S103"/>
  <c r="X100"/>
  <c r="X97"/>
  <c r="X96"/>
  <c r="X93"/>
  <c r="X92"/>
  <c r="X89"/>
  <c r="X88"/>
  <c r="X85"/>
  <c r="X84"/>
  <c r="X81"/>
  <c r="X80"/>
  <c r="X77"/>
  <c r="X76"/>
  <c r="X73"/>
  <c r="X72"/>
  <c r="X69"/>
  <c r="I69"/>
  <c r="X68"/>
  <c r="X65"/>
  <c r="I65"/>
  <c r="X64"/>
  <c r="X61"/>
  <c r="I61"/>
  <c r="X60"/>
  <c r="X57"/>
  <c r="I57"/>
  <c r="X56"/>
  <c r="X53"/>
  <c r="I53"/>
  <c r="N72"/>
  <c r="N65"/>
  <c r="Y65"/>
  <c r="AA65" s="1"/>
  <c r="N64"/>
  <c r="N61"/>
  <c r="Y61"/>
  <c r="AA61" s="1"/>
  <c r="N60"/>
  <c r="N57"/>
  <c r="Y57"/>
  <c r="AA57" s="1"/>
  <c r="N56"/>
  <c r="N53"/>
  <c r="Y53"/>
  <c r="AA53" s="1"/>
  <c r="Y106"/>
  <c r="AA106" s="1"/>
  <c r="N104"/>
  <c r="S54"/>
  <c r="S46"/>
  <c r="I46"/>
  <c r="Y45"/>
  <c r="AA45" s="1"/>
  <c r="X44"/>
  <c r="N44"/>
  <c r="X46"/>
  <c r="S44"/>
  <c r="Y49"/>
  <c r="AA49" s="1"/>
  <c r="M41" l="1"/>
  <c r="W41"/>
  <c r="H361"/>
  <c r="I361" s="1"/>
  <c r="M361"/>
  <c r="N361" s="1"/>
  <c r="R361"/>
  <c r="S361" s="1"/>
  <c r="W361"/>
  <c r="X361" s="1"/>
  <c r="H362"/>
  <c r="I362" s="1"/>
  <c r="M362"/>
  <c r="R362"/>
  <c r="S362" s="1"/>
  <c r="W362"/>
  <c r="X362" s="1"/>
  <c r="H363"/>
  <c r="M363"/>
  <c r="N363" s="1"/>
  <c r="R363"/>
  <c r="S363" s="1"/>
  <c r="W363"/>
  <c r="X363" s="1"/>
  <c r="H364"/>
  <c r="I364" s="1"/>
  <c r="M364"/>
  <c r="R364"/>
  <c r="S364" s="1"/>
  <c r="W364"/>
  <c r="X364" s="1"/>
  <c r="H365"/>
  <c r="I365" s="1"/>
  <c r="M365"/>
  <c r="N365" s="1"/>
  <c r="R365"/>
  <c r="W365"/>
  <c r="X365" s="1"/>
  <c r="H367"/>
  <c r="I367" s="1"/>
  <c r="M367"/>
  <c r="R367"/>
  <c r="S367" s="1"/>
  <c r="W367"/>
  <c r="X367" s="1"/>
  <c r="H368"/>
  <c r="M368"/>
  <c r="N368" s="1"/>
  <c r="R368"/>
  <c r="S368" s="1"/>
  <c r="W368"/>
  <c r="X368" s="1"/>
  <c r="H369"/>
  <c r="I369" s="1"/>
  <c r="M369"/>
  <c r="R369"/>
  <c r="S369" s="1"/>
  <c r="W369"/>
  <c r="X369" s="1"/>
  <c r="H370"/>
  <c r="I370" s="1"/>
  <c r="M370"/>
  <c r="N370" s="1"/>
  <c r="R370"/>
  <c r="S370" s="1"/>
  <c r="W370"/>
  <c r="X370" s="1"/>
  <c r="H371"/>
  <c r="I371" s="1"/>
  <c r="M371"/>
  <c r="R371"/>
  <c r="S371" s="1"/>
  <c r="W371"/>
  <c r="X371" s="1"/>
  <c r="H373"/>
  <c r="M373"/>
  <c r="N373" s="1"/>
  <c r="R373"/>
  <c r="S373" s="1"/>
  <c r="W373"/>
  <c r="X373" s="1"/>
  <c r="H374"/>
  <c r="I374" s="1"/>
  <c r="M374"/>
  <c r="R374"/>
  <c r="S374" s="1"/>
  <c r="W374"/>
  <c r="X374" s="1"/>
  <c r="H375"/>
  <c r="I375" s="1"/>
  <c r="M375"/>
  <c r="N375" s="1"/>
  <c r="R375"/>
  <c r="S375" s="1"/>
  <c r="W375"/>
  <c r="X375" s="1"/>
  <c r="H376"/>
  <c r="I376" s="1"/>
  <c r="M376"/>
  <c r="R376"/>
  <c r="S376" s="1"/>
  <c r="W376"/>
  <c r="X376" s="1"/>
  <c r="H377"/>
  <c r="M377"/>
  <c r="N377" s="1"/>
  <c r="R377"/>
  <c r="S377" s="1"/>
  <c r="W377"/>
  <c r="X377" s="1"/>
  <c r="H378"/>
  <c r="I378" s="1"/>
  <c r="M378"/>
  <c r="R378"/>
  <c r="S378" s="1"/>
  <c r="W378"/>
  <c r="X378" s="1"/>
  <c r="H379"/>
  <c r="M379"/>
  <c r="N379" s="1"/>
  <c r="R379"/>
  <c r="S379" s="1"/>
  <c r="W379"/>
  <c r="X379" s="1"/>
  <c r="H380"/>
  <c r="I380" s="1"/>
  <c r="M380"/>
  <c r="R380"/>
  <c r="S380" s="1"/>
  <c r="W380"/>
  <c r="X380" s="1"/>
  <c r="H381"/>
  <c r="M381"/>
  <c r="N381" s="1"/>
  <c r="R381"/>
  <c r="S381" s="1"/>
  <c r="W381"/>
  <c r="X381" s="1"/>
  <c r="H382"/>
  <c r="I382" s="1"/>
  <c r="M382"/>
  <c r="R382"/>
  <c r="S382" s="1"/>
  <c r="W382"/>
  <c r="X382" s="1"/>
  <c r="H383"/>
  <c r="I383" s="1"/>
  <c r="M383"/>
  <c r="N383" s="1"/>
  <c r="R383"/>
  <c r="S383" s="1"/>
  <c r="W383"/>
  <c r="X383" s="1"/>
  <c r="H384"/>
  <c r="I384" s="1"/>
  <c r="M384"/>
  <c r="R384"/>
  <c r="S384" s="1"/>
  <c r="W384"/>
  <c r="X384" s="1"/>
  <c r="H385"/>
  <c r="M385"/>
  <c r="N385" s="1"/>
  <c r="R385"/>
  <c r="S385" s="1"/>
  <c r="W385"/>
  <c r="X385" s="1"/>
  <c r="H386"/>
  <c r="I386" s="1"/>
  <c r="M386"/>
  <c r="R386"/>
  <c r="S386" s="1"/>
  <c r="W386"/>
  <c r="X386" s="1"/>
  <c r="H387"/>
  <c r="I387" s="1"/>
  <c r="M387"/>
  <c r="N387" s="1"/>
  <c r="R387"/>
  <c r="S387" s="1"/>
  <c r="W387"/>
  <c r="X387" s="1"/>
  <c r="H388"/>
  <c r="I388" s="1"/>
  <c r="M388"/>
  <c r="R388"/>
  <c r="S388" s="1"/>
  <c r="W388"/>
  <c r="X388" s="1"/>
  <c r="H389"/>
  <c r="M389"/>
  <c r="N389" s="1"/>
  <c r="R389"/>
  <c r="S389" s="1"/>
  <c r="W389"/>
  <c r="X389" s="1"/>
  <c r="H390"/>
  <c r="I390" s="1"/>
  <c r="M390"/>
  <c r="N390" s="1"/>
  <c r="R390"/>
  <c r="S390" s="1"/>
  <c r="W390"/>
  <c r="X390" s="1"/>
  <c r="H391"/>
  <c r="I391" s="1"/>
  <c r="M391"/>
  <c r="N391" s="1"/>
  <c r="R391"/>
  <c r="S391" s="1"/>
  <c r="W391"/>
  <c r="X391" s="1"/>
  <c r="H392"/>
  <c r="I392" s="1"/>
  <c r="M392"/>
  <c r="R392"/>
  <c r="S392" s="1"/>
  <c r="W392"/>
  <c r="X392" s="1"/>
  <c r="H394"/>
  <c r="M394"/>
  <c r="N394" s="1"/>
  <c r="R394"/>
  <c r="S394" s="1"/>
  <c r="W394"/>
  <c r="X394" s="1"/>
  <c r="H395"/>
  <c r="I395" s="1"/>
  <c r="M395"/>
  <c r="R395"/>
  <c r="S395" s="1"/>
  <c r="W395"/>
  <c r="X395" s="1"/>
  <c r="H396"/>
  <c r="M396"/>
  <c r="N396" s="1"/>
  <c r="R396"/>
  <c r="S396" s="1"/>
  <c r="W396"/>
  <c r="X396" s="1"/>
  <c r="H397"/>
  <c r="I397" s="1"/>
  <c r="M397"/>
  <c r="N397" s="1"/>
  <c r="R397"/>
  <c r="S397" s="1"/>
  <c r="W397"/>
  <c r="X397" s="1"/>
  <c r="H398"/>
  <c r="I398" s="1"/>
  <c r="M398"/>
  <c r="N398" s="1"/>
  <c r="R398"/>
  <c r="S398" s="1"/>
  <c r="W398"/>
  <c r="X398" s="1"/>
  <c r="H400"/>
  <c r="I400" s="1"/>
  <c r="M400"/>
  <c r="N400" s="1"/>
  <c r="R400"/>
  <c r="S400" s="1"/>
  <c r="W400"/>
  <c r="X400" s="1"/>
  <c r="H401"/>
  <c r="I401" s="1"/>
  <c r="M401"/>
  <c r="N401" s="1"/>
  <c r="R401"/>
  <c r="S401" s="1"/>
  <c r="W401"/>
  <c r="X401" s="1"/>
  <c r="H402"/>
  <c r="I402" s="1"/>
  <c r="M402"/>
  <c r="R402"/>
  <c r="S402" s="1"/>
  <c r="W402"/>
  <c r="X402" s="1"/>
  <c r="H403"/>
  <c r="I403" s="1"/>
  <c r="M403"/>
  <c r="N403" s="1"/>
  <c r="R403"/>
  <c r="W403"/>
  <c r="X403" s="1"/>
  <c r="H404"/>
  <c r="I404" s="1"/>
  <c r="M404"/>
  <c r="N404" s="1"/>
  <c r="R404"/>
  <c r="S404" s="1"/>
  <c r="W404"/>
  <c r="X404" s="1"/>
  <c r="H405"/>
  <c r="M405"/>
  <c r="N405" s="1"/>
  <c r="R405"/>
  <c r="S405" s="1"/>
  <c r="W405"/>
  <c r="X405" s="1"/>
  <c r="H406"/>
  <c r="I406" s="1"/>
  <c r="M406"/>
  <c r="R406"/>
  <c r="S406" s="1"/>
  <c r="W406"/>
  <c r="X406" s="1"/>
  <c r="H407"/>
  <c r="I407" s="1"/>
  <c r="M407"/>
  <c r="N407" s="1"/>
  <c r="R407"/>
  <c r="S407" s="1"/>
  <c r="W407"/>
  <c r="X407" s="1"/>
  <c r="H408"/>
  <c r="I408" s="1"/>
  <c r="M408"/>
  <c r="N408" s="1"/>
  <c r="R408"/>
  <c r="S408" s="1"/>
  <c r="W408"/>
  <c r="X408" s="1"/>
  <c r="H409"/>
  <c r="I409" s="1"/>
  <c r="M409"/>
  <c r="N409" s="1"/>
  <c r="R409"/>
  <c r="S409" s="1"/>
  <c r="W409"/>
  <c r="X409" s="1"/>
  <c r="H410"/>
  <c r="I410" s="1"/>
  <c r="M410"/>
  <c r="R410"/>
  <c r="S410" s="1"/>
  <c r="W410"/>
  <c r="X410" s="1"/>
  <c r="H411"/>
  <c r="I411" s="1"/>
  <c r="M411"/>
  <c r="N411" s="1"/>
  <c r="R411"/>
  <c r="S411" s="1"/>
  <c r="W411"/>
  <c r="X411" s="1"/>
  <c r="H412"/>
  <c r="I412" s="1"/>
  <c r="M412"/>
  <c r="R412"/>
  <c r="S412" s="1"/>
  <c r="W412"/>
  <c r="X412" s="1"/>
  <c r="H413"/>
  <c r="I413" s="1"/>
  <c r="M413"/>
  <c r="N413" s="1"/>
  <c r="R413"/>
  <c r="S413" s="1"/>
  <c r="W413"/>
  <c r="X413" s="1"/>
  <c r="H414"/>
  <c r="I414" s="1"/>
  <c r="M414"/>
  <c r="N414" s="1"/>
  <c r="R414"/>
  <c r="S414" s="1"/>
  <c r="W414"/>
  <c r="X414" s="1"/>
  <c r="H415"/>
  <c r="I415" s="1"/>
  <c r="M415"/>
  <c r="N415" s="1"/>
  <c r="R415"/>
  <c r="S415" s="1"/>
  <c r="W415"/>
  <c r="X415" s="1"/>
  <c r="H416"/>
  <c r="I416" s="1"/>
  <c r="M416"/>
  <c r="N416" s="1"/>
  <c r="R416"/>
  <c r="S416" s="1"/>
  <c r="W416"/>
  <c r="X416" s="1"/>
  <c r="H417"/>
  <c r="I417" s="1"/>
  <c r="M417"/>
  <c r="N417" s="1"/>
  <c r="R417"/>
  <c r="S417" s="1"/>
  <c r="W417"/>
  <c r="X417" s="1"/>
  <c r="H418"/>
  <c r="I418" s="1"/>
  <c r="M418"/>
  <c r="R418"/>
  <c r="S418" s="1"/>
  <c r="W418"/>
  <c r="X418" s="1"/>
  <c r="H419"/>
  <c r="I419" s="1"/>
  <c r="M419"/>
  <c r="N419" s="1"/>
  <c r="R419"/>
  <c r="S419" s="1"/>
  <c r="W419"/>
  <c r="X419" s="1"/>
  <c r="H420"/>
  <c r="I420" s="1"/>
  <c r="M420"/>
  <c r="N420" s="1"/>
  <c r="R420"/>
  <c r="S420" s="1"/>
  <c r="W420"/>
  <c r="X420" s="1"/>
  <c r="H421"/>
  <c r="M421"/>
  <c r="N421" s="1"/>
  <c r="R421"/>
  <c r="S421" s="1"/>
  <c r="W421"/>
  <c r="X421" s="1"/>
  <c r="H422"/>
  <c r="I422" s="1"/>
  <c r="M422"/>
  <c r="R422"/>
  <c r="S422" s="1"/>
  <c r="W422"/>
  <c r="X422" s="1"/>
  <c r="H423"/>
  <c r="I423" s="1"/>
  <c r="M423"/>
  <c r="N423" s="1"/>
  <c r="R423"/>
  <c r="S423" s="1"/>
  <c r="W423"/>
  <c r="X423" s="1"/>
  <c r="H424"/>
  <c r="I424" s="1"/>
  <c r="M424"/>
  <c r="N424" s="1"/>
  <c r="R424"/>
  <c r="S424" s="1"/>
  <c r="W424"/>
  <c r="X424" s="1"/>
  <c r="H425"/>
  <c r="I425" s="1"/>
  <c r="M425"/>
  <c r="N425" s="1"/>
  <c r="R425"/>
  <c r="S425" s="1"/>
  <c r="W425"/>
  <c r="X425" s="1"/>
  <c r="H426"/>
  <c r="I426" s="1"/>
  <c r="M426"/>
  <c r="R426"/>
  <c r="S426" s="1"/>
  <c r="W426"/>
  <c r="X426" s="1"/>
  <c r="H427"/>
  <c r="M427"/>
  <c r="N427" s="1"/>
  <c r="R427"/>
  <c r="S427" s="1"/>
  <c r="W427"/>
  <c r="X427" s="1"/>
  <c r="H428"/>
  <c r="I428" s="1"/>
  <c r="M428"/>
  <c r="R428"/>
  <c r="S428" s="1"/>
  <c r="W428"/>
  <c r="X428" s="1"/>
  <c r="H429"/>
  <c r="I429" s="1"/>
  <c r="M429"/>
  <c r="N429" s="1"/>
  <c r="R429"/>
  <c r="S429" s="1"/>
  <c r="W429"/>
  <c r="X429" s="1"/>
  <c r="H431"/>
  <c r="I431" s="1"/>
  <c r="M431"/>
  <c r="N431" s="1"/>
  <c r="R431"/>
  <c r="S431" s="1"/>
  <c r="W431"/>
  <c r="X431" s="1"/>
  <c r="H432"/>
  <c r="M432"/>
  <c r="N432" s="1"/>
  <c r="R432"/>
  <c r="S432" s="1"/>
  <c r="W432"/>
  <c r="X432" s="1"/>
  <c r="H433"/>
  <c r="I433" s="1"/>
  <c r="M433"/>
  <c r="N433" s="1"/>
  <c r="R433"/>
  <c r="S433" s="1"/>
  <c r="W433"/>
  <c r="X433" s="1"/>
  <c r="H434"/>
  <c r="I434" s="1"/>
  <c r="M434"/>
  <c r="N434" s="1"/>
  <c r="R434"/>
  <c r="S434" s="1"/>
  <c r="W434"/>
  <c r="X434" s="1"/>
  <c r="H435"/>
  <c r="I435" s="1"/>
  <c r="M435"/>
  <c r="R435"/>
  <c r="S435" s="1"/>
  <c r="W435"/>
  <c r="X435" s="1"/>
  <c r="H436"/>
  <c r="I436" s="1"/>
  <c r="M436"/>
  <c r="N436" s="1"/>
  <c r="R436"/>
  <c r="S436" s="1"/>
  <c r="W436"/>
  <c r="X436" s="1"/>
  <c r="H437"/>
  <c r="I437" s="1"/>
  <c r="M437"/>
  <c r="N437" s="1"/>
  <c r="R437"/>
  <c r="S437" s="1"/>
  <c r="W437"/>
  <c r="X437" s="1"/>
  <c r="H438"/>
  <c r="I438" s="1"/>
  <c r="M438"/>
  <c r="N438" s="1"/>
  <c r="R438"/>
  <c r="S438" s="1"/>
  <c r="W438"/>
  <c r="X438" s="1"/>
  <c r="H439"/>
  <c r="I439" s="1"/>
  <c r="M439"/>
  <c r="R439"/>
  <c r="S439" s="1"/>
  <c r="W439"/>
  <c r="X439" s="1"/>
  <c r="H440"/>
  <c r="I440" s="1"/>
  <c r="M440"/>
  <c r="N440" s="1"/>
  <c r="R440"/>
  <c r="S440" s="1"/>
  <c r="W440"/>
  <c r="X440" s="1"/>
  <c r="H442"/>
  <c r="M442"/>
  <c r="N442" s="1"/>
  <c r="R442"/>
  <c r="S442" s="1"/>
  <c r="W442"/>
  <c r="X442" s="1"/>
  <c r="H443"/>
  <c r="I443" s="1"/>
  <c r="M443"/>
  <c r="N443" s="1"/>
  <c r="R443"/>
  <c r="S443" s="1"/>
  <c r="W443"/>
  <c r="X443" s="1"/>
  <c r="H444"/>
  <c r="I444" s="1"/>
  <c r="M444"/>
  <c r="N444" s="1"/>
  <c r="R444"/>
  <c r="S444" s="1"/>
  <c r="W444"/>
  <c r="X444" s="1"/>
  <c r="H445"/>
  <c r="I445" s="1"/>
  <c r="M445"/>
  <c r="N445" s="1"/>
  <c r="R445"/>
  <c r="W445"/>
  <c r="X445" s="1"/>
  <c r="H446"/>
  <c r="I446" s="1"/>
  <c r="M446"/>
  <c r="N446" s="1"/>
  <c r="R446"/>
  <c r="S446" s="1"/>
  <c r="W446"/>
  <c r="X446" s="1"/>
  <c r="H447"/>
  <c r="I447" s="1"/>
  <c r="M447"/>
  <c r="N447" s="1"/>
  <c r="R447"/>
  <c r="S447" s="1"/>
  <c r="W447"/>
  <c r="X447" s="1"/>
  <c r="H448"/>
  <c r="I448" s="1"/>
  <c r="M448"/>
  <c r="N448" s="1"/>
  <c r="R448"/>
  <c r="W448"/>
  <c r="X448" s="1"/>
  <c r="H449"/>
  <c r="I449" s="1"/>
  <c r="M449"/>
  <c r="N449" s="1"/>
  <c r="R449"/>
  <c r="S449" s="1"/>
  <c r="W449"/>
  <c r="X449" s="1"/>
  <c r="H450"/>
  <c r="M450"/>
  <c r="N450" s="1"/>
  <c r="R450"/>
  <c r="S450" s="1"/>
  <c r="W450"/>
  <c r="X450" s="1"/>
  <c r="H451"/>
  <c r="I451" s="1"/>
  <c r="M451"/>
  <c r="N451" s="1"/>
  <c r="R451"/>
  <c r="S451" s="1"/>
  <c r="W451"/>
  <c r="X451" s="1"/>
  <c r="I452"/>
  <c r="H453"/>
  <c r="I453" s="1"/>
  <c r="M453"/>
  <c r="N453" s="1"/>
  <c r="R453"/>
  <c r="S453" s="1"/>
  <c r="W453"/>
  <c r="X453" s="1"/>
  <c r="H454"/>
  <c r="I454" s="1"/>
  <c r="M454"/>
  <c r="N454" s="1"/>
  <c r="R454"/>
  <c r="S454" s="1"/>
  <c r="W454"/>
  <c r="X454" s="1"/>
  <c r="H455"/>
  <c r="M455"/>
  <c r="N455" s="1"/>
  <c r="R455"/>
  <c r="S455" s="1"/>
  <c r="W455"/>
  <c r="X455" s="1"/>
  <c r="H456"/>
  <c r="I456" s="1"/>
  <c r="M456"/>
  <c r="N456" s="1"/>
  <c r="R456"/>
  <c r="S456" s="1"/>
  <c r="W456"/>
  <c r="X456" s="1"/>
  <c r="H457"/>
  <c r="I457" s="1"/>
  <c r="M457"/>
  <c r="R457"/>
  <c r="S457" s="1"/>
  <c r="W457"/>
  <c r="X457" s="1"/>
  <c r="H458"/>
  <c r="I458" s="1"/>
  <c r="M458"/>
  <c r="N458" s="1"/>
  <c r="R458"/>
  <c r="S458" s="1"/>
  <c r="W458"/>
  <c r="X458" s="1"/>
  <c r="H459"/>
  <c r="M459"/>
  <c r="N459" s="1"/>
  <c r="R459"/>
  <c r="S459" s="1"/>
  <c r="W459"/>
  <c r="X459" s="1"/>
  <c r="H460"/>
  <c r="I460" s="1"/>
  <c r="M460"/>
  <c r="R460"/>
  <c r="S460" s="1"/>
  <c r="W460"/>
  <c r="X460" s="1"/>
  <c r="H461"/>
  <c r="M461"/>
  <c r="N461" s="1"/>
  <c r="R461"/>
  <c r="S461" s="1"/>
  <c r="W461"/>
  <c r="X461" s="1"/>
  <c r="H462"/>
  <c r="I462" s="1"/>
  <c r="M462"/>
  <c r="N462" s="1"/>
  <c r="R462"/>
  <c r="S462" s="1"/>
  <c r="W462"/>
  <c r="X462" s="1"/>
  <c r="I463"/>
  <c r="H464"/>
  <c r="I464" s="1"/>
  <c r="M464"/>
  <c r="N464" s="1"/>
  <c r="R464"/>
  <c r="S464" s="1"/>
  <c r="W464"/>
  <c r="X464" s="1"/>
  <c r="H465"/>
  <c r="I465" s="1"/>
  <c r="M465"/>
  <c r="N465" s="1"/>
  <c r="R465"/>
  <c r="S465" s="1"/>
  <c r="W465"/>
  <c r="X465" s="1"/>
  <c r="H466"/>
  <c r="I466" s="1"/>
  <c r="M466"/>
  <c r="N466" s="1"/>
  <c r="R466"/>
  <c r="S466" s="1"/>
  <c r="W466"/>
  <c r="X466" s="1"/>
  <c r="H467"/>
  <c r="I467" s="1"/>
  <c r="M467"/>
  <c r="N467" s="1"/>
  <c r="R467"/>
  <c r="S467" s="1"/>
  <c r="W467"/>
  <c r="X467" s="1"/>
  <c r="H468"/>
  <c r="M468"/>
  <c r="N468" s="1"/>
  <c r="R468"/>
  <c r="S468" s="1"/>
  <c r="W468"/>
  <c r="X468" s="1"/>
  <c r="H469"/>
  <c r="I469" s="1"/>
  <c r="M469"/>
  <c r="N469" s="1"/>
  <c r="R469"/>
  <c r="W469"/>
  <c r="X469" s="1"/>
  <c r="H470"/>
  <c r="I470" s="1"/>
  <c r="M470"/>
  <c r="N470" s="1"/>
  <c r="R470"/>
  <c r="S470" s="1"/>
  <c r="W470"/>
  <c r="X470" s="1"/>
  <c r="H471"/>
  <c r="M471"/>
  <c r="N471" s="1"/>
  <c r="R471"/>
  <c r="S471" s="1"/>
  <c r="W471"/>
  <c r="X471" s="1"/>
  <c r="H472"/>
  <c r="I472" s="1"/>
  <c r="M472"/>
  <c r="N472" s="1"/>
  <c r="R472"/>
  <c r="S472" s="1"/>
  <c r="W472"/>
  <c r="X472" s="1"/>
  <c r="H473"/>
  <c r="M473"/>
  <c r="N473" s="1"/>
  <c r="R473"/>
  <c r="S473" s="1"/>
  <c r="W473"/>
  <c r="X473" s="1"/>
  <c r="H475"/>
  <c r="I475" s="1"/>
  <c r="M475"/>
  <c r="N475" s="1"/>
  <c r="R475"/>
  <c r="S475" s="1"/>
  <c r="W475"/>
  <c r="X475" s="1"/>
  <c r="H476"/>
  <c r="I476" s="1"/>
  <c r="M476"/>
  <c r="N476" s="1"/>
  <c r="R476"/>
  <c r="S476" s="1"/>
  <c r="W476"/>
  <c r="X476" s="1"/>
  <c r="H477"/>
  <c r="I477" s="1"/>
  <c r="M477"/>
  <c r="N477" s="1"/>
  <c r="R477"/>
  <c r="S477" s="1"/>
  <c r="W477"/>
  <c r="X477" s="1"/>
  <c r="H478"/>
  <c r="I478" s="1"/>
  <c r="M478"/>
  <c r="N478" s="1"/>
  <c r="R478"/>
  <c r="X478"/>
  <c r="H479"/>
  <c r="I479" s="1"/>
  <c r="M479"/>
  <c r="N479" s="1"/>
  <c r="R479"/>
  <c r="S479" s="1"/>
  <c r="W479"/>
  <c r="X479" s="1"/>
  <c r="H480"/>
  <c r="M480"/>
  <c r="N480" s="1"/>
  <c r="R480"/>
  <c r="S480" s="1"/>
  <c r="W480"/>
  <c r="X480" s="1"/>
  <c r="H481"/>
  <c r="I481" s="1"/>
  <c r="M481"/>
  <c r="N481" s="1"/>
  <c r="R481"/>
  <c r="S481" s="1"/>
  <c r="W481"/>
  <c r="X481" s="1"/>
  <c r="H482"/>
  <c r="M482"/>
  <c r="N482" s="1"/>
  <c r="R482"/>
  <c r="S482" s="1"/>
  <c r="W482"/>
  <c r="X482" s="1"/>
  <c r="H483"/>
  <c r="I483" s="1"/>
  <c r="M483"/>
  <c r="N483" s="1"/>
  <c r="R483"/>
  <c r="S483" s="1"/>
  <c r="W483"/>
  <c r="X483" s="1"/>
  <c r="H484"/>
  <c r="M484"/>
  <c r="N484" s="1"/>
  <c r="R484"/>
  <c r="S484" s="1"/>
  <c r="W484"/>
  <c r="X484" s="1"/>
  <c r="H486"/>
  <c r="M486"/>
  <c r="N486" s="1"/>
  <c r="R486"/>
  <c r="S486" s="1"/>
  <c r="W486"/>
  <c r="X486" s="1"/>
  <c r="H487"/>
  <c r="I487" s="1"/>
  <c r="M487"/>
  <c r="N487" s="1"/>
  <c r="R487"/>
  <c r="W487"/>
  <c r="X487" s="1"/>
  <c r="H488"/>
  <c r="I488" s="1"/>
  <c r="M488"/>
  <c r="N488" s="1"/>
  <c r="R488"/>
  <c r="S488" s="1"/>
  <c r="W488"/>
  <c r="X488" s="1"/>
  <c r="H489"/>
  <c r="M489"/>
  <c r="N489" s="1"/>
  <c r="R489"/>
  <c r="S489" s="1"/>
  <c r="W489"/>
  <c r="X489" s="1"/>
  <c r="H490"/>
  <c r="I490" s="1"/>
  <c r="M490"/>
  <c r="N490" s="1"/>
  <c r="R490"/>
  <c r="S490" s="1"/>
  <c r="W490"/>
  <c r="X490" s="1"/>
  <c r="H491"/>
  <c r="M491"/>
  <c r="N491" s="1"/>
  <c r="R491"/>
  <c r="S491" s="1"/>
  <c r="W491"/>
  <c r="X491" s="1"/>
  <c r="H492"/>
  <c r="I492" s="1"/>
  <c r="M492"/>
  <c r="N492" s="1"/>
  <c r="R492"/>
  <c r="S492" s="1"/>
  <c r="W492"/>
  <c r="X492" s="1"/>
  <c r="H493"/>
  <c r="M493"/>
  <c r="N493" s="1"/>
  <c r="R493"/>
  <c r="S493" s="1"/>
  <c r="W493"/>
  <c r="X493" s="1"/>
  <c r="H494"/>
  <c r="I494" s="1"/>
  <c r="M494"/>
  <c r="N494" s="1"/>
  <c r="R494"/>
  <c r="S494" s="1"/>
  <c r="W494"/>
  <c r="X494" s="1"/>
  <c r="H495"/>
  <c r="I495" s="1"/>
  <c r="M495"/>
  <c r="N495" s="1"/>
  <c r="R495"/>
  <c r="W495"/>
  <c r="X495" s="1"/>
  <c r="H497"/>
  <c r="I497" s="1"/>
  <c r="M497"/>
  <c r="N497" s="1"/>
  <c r="R497"/>
  <c r="S497" s="1"/>
  <c r="W497"/>
  <c r="X497" s="1"/>
  <c r="H498"/>
  <c r="M498"/>
  <c r="N498" s="1"/>
  <c r="R498"/>
  <c r="S498" s="1"/>
  <c r="W498"/>
  <c r="X498" s="1"/>
  <c r="H499"/>
  <c r="I499" s="1"/>
  <c r="M499"/>
  <c r="N499" s="1"/>
  <c r="R499"/>
  <c r="S499" s="1"/>
  <c r="W499"/>
  <c r="X499" s="1"/>
  <c r="H500"/>
  <c r="I500" s="1"/>
  <c r="M500"/>
  <c r="N500" s="1"/>
  <c r="R500"/>
  <c r="W500"/>
  <c r="X500" s="1"/>
  <c r="H501"/>
  <c r="I501" s="1"/>
  <c r="M501"/>
  <c r="R501"/>
  <c r="S501" s="1"/>
  <c r="W501"/>
  <c r="X501" s="1"/>
  <c r="H502"/>
  <c r="M502"/>
  <c r="N502" s="1"/>
  <c r="R502"/>
  <c r="S502" s="1"/>
  <c r="W502"/>
  <c r="X502" s="1"/>
  <c r="H503"/>
  <c r="I503" s="1"/>
  <c r="M503"/>
  <c r="R503"/>
  <c r="S503" s="1"/>
  <c r="W503"/>
  <c r="X503" s="1"/>
  <c r="H504"/>
  <c r="I504" s="1"/>
  <c r="M504"/>
  <c r="N504" s="1"/>
  <c r="R504"/>
  <c r="S504" s="1"/>
  <c r="W504"/>
  <c r="X504" s="1"/>
  <c r="H505"/>
  <c r="I505" s="1"/>
  <c r="M505"/>
  <c r="R505"/>
  <c r="S505" s="1"/>
  <c r="W505"/>
  <c r="X505" s="1"/>
  <c r="H506"/>
  <c r="I506" s="1"/>
  <c r="M506"/>
  <c r="N506" s="1"/>
  <c r="R506"/>
  <c r="S506" s="1"/>
  <c r="W506"/>
  <c r="X506" s="1"/>
  <c r="H508"/>
  <c r="I508" s="1"/>
  <c r="M508"/>
  <c r="R508"/>
  <c r="S508" s="1"/>
  <c r="W508"/>
  <c r="X508" s="1"/>
  <c r="H509"/>
  <c r="I509" s="1"/>
  <c r="M509"/>
  <c r="N509" s="1"/>
  <c r="R509"/>
  <c r="S509" s="1"/>
  <c r="W509"/>
  <c r="X509" s="1"/>
  <c r="H510"/>
  <c r="I510" s="1"/>
  <c r="M510"/>
  <c r="R510"/>
  <c r="S510" s="1"/>
  <c r="W510"/>
  <c r="X510" s="1"/>
  <c r="H511"/>
  <c r="M511"/>
  <c r="N511" s="1"/>
  <c r="R511"/>
  <c r="S511" s="1"/>
  <c r="W511"/>
  <c r="X511" s="1"/>
  <c r="H512"/>
  <c r="I512" s="1"/>
  <c r="M512"/>
  <c r="R512"/>
  <c r="S512" s="1"/>
  <c r="W512"/>
  <c r="X512" s="1"/>
  <c r="H513"/>
  <c r="M513"/>
  <c r="N513" s="1"/>
  <c r="R513"/>
  <c r="S513" s="1"/>
  <c r="W513"/>
  <c r="X513" s="1"/>
  <c r="H514"/>
  <c r="I514" s="1"/>
  <c r="M514"/>
  <c r="R514"/>
  <c r="S514" s="1"/>
  <c r="W514"/>
  <c r="X514" s="1"/>
  <c r="H515"/>
  <c r="I515" s="1"/>
  <c r="M515"/>
  <c r="N515" s="1"/>
  <c r="R515"/>
  <c r="S515" s="1"/>
  <c r="W515"/>
  <c r="X515" s="1"/>
  <c r="H516"/>
  <c r="I516" s="1"/>
  <c r="M516"/>
  <c r="R516"/>
  <c r="S516" s="1"/>
  <c r="W516"/>
  <c r="X516" s="1"/>
  <c r="H517"/>
  <c r="I517" s="1"/>
  <c r="M517"/>
  <c r="N517" s="1"/>
  <c r="R517"/>
  <c r="S517" s="1"/>
  <c r="W517"/>
  <c r="X517" s="1"/>
  <c r="H519"/>
  <c r="I519" s="1"/>
  <c r="M519"/>
  <c r="R519"/>
  <c r="S519" s="1"/>
  <c r="W519"/>
  <c r="X519" s="1"/>
  <c r="H520"/>
  <c r="M520"/>
  <c r="N520" s="1"/>
  <c r="R520"/>
  <c r="S520" s="1"/>
  <c r="W520"/>
  <c r="X520" s="1"/>
  <c r="H521"/>
  <c r="I521" s="1"/>
  <c r="M521"/>
  <c r="R521"/>
  <c r="S521" s="1"/>
  <c r="W521"/>
  <c r="X521" s="1"/>
  <c r="H522"/>
  <c r="I522" s="1"/>
  <c r="M522"/>
  <c r="N522" s="1"/>
  <c r="R522"/>
  <c r="S522" s="1"/>
  <c r="W522"/>
  <c r="X522" s="1"/>
  <c r="H523"/>
  <c r="I523" s="1"/>
  <c r="M523"/>
  <c r="R523"/>
  <c r="S523" s="1"/>
  <c r="W523"/>
  <c r="X523" s="1"/>
  <c r="H524"/>
  <c r="I524" s="1"/>
  <c r="M524"/>
  <c r="N524" s="1"/>
  <c r="R524"/>
  <c r="S524" s="1"/>
  <c r="W524"/>
  <c r="X524" s="1"/>
  <c r="H525"/>
  <c r="I525" s="1"/>
  <c r="M525"/>
  <c r="R525"/>
  <c r="S525" s="1"/>
  <c r="W525"/>
  <c r="X525" s="1"/>
  <c r="H526"/>
  <c r="I526" s="1"/>
  <c r="M526"/>
  <c r="N526" s="1"/>
  <c r="R526"/>
  <c r="S526" s="1"/>
  <c r="W526"/>
  <c r="X526" s="1"/>
  <c r="H527"/>
  <c r="I527" s="1"/>
  <c r="M527"/>
  <c r="R527"/>
  <c r="S527" s="1"/>
  <c r="W527"/>
  <c r="X527" s="1"/>
  <c r="H528"/>
  <c r="M528"/>
  <c r="N528" s="1"/>
  <c r="R528"/>
  <c r="S528" s="1"/>
  <c r="W528"/>
  <c r="X528" s="1"/>
  <c r="AA529"/>
  <c r="H530"/>
  <c r="M530"/>
  <c r="N530" s="1"/>
  <c r="R530"/>
  <c r="S530" s="1"/>
  <c r="W530"/>
  <c r="X530" s="1"/>
  <c r="H531"/>
  <c r="I531" s="1"/>
  <c r="M531"/>
  <c r="R531"/>
  <c r="S531" s="1"/>
  <c r="W531"/>
  <c r="X531" s="1"/>
  <c r="H532"/>
  <c r="I532" s="1"/>
  <c r="M532"/>
  <c r="N532" s="1"/>
  <c r="R532"/>
  <c r="S532" s="1"/>
  <c r="W532"/>
  <c r="X532" s="1"/>
  <c r="H533"/>
  <c r="I533" s="1"/>
  <c r="M533"/>
  <c r="R533"/>
  <c r="S533" s="1"/>
  <c r="W533"/>
  <c r="X533" s="1"/>
  <c r="H534"/>
  <c r="I534" s="1"/>
  <c r="M534"/>
  <c r="N534" s="1"/>
  <c r="R534"/>
  <c r="S534" s="1"/>
  <c r="W534"/>
  <c r="X534" s="1"/>
  <c r="H535"/>
  <c r="I535" s="1"/>
  <c r="M535"/>
  <c r="R535"/>
  <c r="S535" s="1"/>
  <c r="W535"/>
  <c r="X535" s="1"/>
  <c r="H536"/>
  <c r="I536" s="1"/>
  <c r="M536"/>
  <c r="N536" s="1"/>
  <c r="R536"/>
  <c r="S536" s="1"/>
  <c r="W536"/>
  <c r="X536" s="1"/>
  <c r="H537"/>
  <c r="I537" s="1"/>
  <c r="M537"/>
  <c r="N537" s="1"/>
  <c r="R537"/>
  <c r="S537" s="1"/>
  <c r="W537"/>
  <c r="X537" s="1"/>
  <c r="H538"/>
  <c r="I538" s="1"/>
  <c r="M538"/>
  <c r="N538" s="1"/>
  <c r="R538"/>
  <c r="S538" s="1"/>
  <c r="W538"/>
  <c r="X538" s="1"/>
  <c r="H539"/>
  <c r="I539" s="1"/>
  <c r="M539"/>
  <c r="R539"/>
  <c r="S539" s="1"/>
  <c r="W539"/>
  <c r="X539" s="1"/>
  <c r="AA540"/>
  <c r="H541"/>
  <c r="I541" s="1"/>
  <c r="M541"/>
  <c r="N541" s="1"/>
  <c r="R541"/>
  <c r="S541" s="1"/>
  <c r="W541"/>
  <c r="X541" s="1"/>
  <c r="H542"/>
  <c r="I542" s="1"/>
  <c r="M542"/>
  <c r="R542"/>
  <c r="S542" s="1"/>
  <c r="W542"/>
  <c r="X542" s="1"/>
  <c r="H543"/>
  <c r="M543"/>
  <c r="N543" s="1"/>
  <c r="R543"/>
  <c r="S543" s="1"/>
  <c r="W543"/>
  <c r="X543" s="1"/>
  <c r="H544"/>
  <c r="I544" s="1"/>
  <c r="M544"/>
  <c r="R544"/>
  <c r="S544" s="1"/>
  <c r="W544"/>
  <c r="X544" s="1"/>
  <c r="H545"/>
  <c r="I545" s="1"/>
  <c r="M545"/>
  <c r="R545"/>
  <c r="S545" s="1"/>
  <c r="W545"/>
  <c r="X545" s="1"/>
  <c r="H546"/>
  <c r="I546" s="1"/>
  <c r="M546"/>
  <c r="R546"/>
  <c r="S546" s="1"/>
  <c r="W546"/>
  <c r="X546" s="1"/>
  <c r="H547"/>
  <c r="I547" s="1"/>
  <c r="M547"/>
  <c r="N547" s="1"/>
  <c r="R547"/>
  <c r="W547"/>
  <c r="X547" s="1"/>
  <c r="H548"/>
  <c r="I548" s="1"/>
  <c r="M548"/>
  <c r="R548"/>
  <c r="S548" s="1"/>
  <c r="W548"/>
  <c r="X548" s="1"/>
  <c r="H549"/>
  <c r="I549" s="1"/>
  <c r="M549"/>
  <c r="N549" s="1"/>
  <c r="R549"/>
  <c r="S549" s="1"/>
  <c r="W549"/>
  <c r="X549" s="1"/>
  <c r="H550"/>
  <c r="I550" s="1"/>
  <c r="M550"/>
  <c r="R550"/>
  <c r="S550" s="1"/>
  <c r="W550"/>
  <c r="X550" s="1"/>
  <c r="Y41" l="1"/>
  <c r="AA41" s="1"/>
  <c r="Z357" s="1"/>
  <c r="N41"/>
  <c r="X41"/>
  <c r="W557" s="1"/>
  <c r="I41"/>
  <c r="Y533"/>
  <c r="AA533" s="1"/>
  <c r="Y550"/>
  <c r="AA550" s="1"/>
  <c r="Y508"/>
  <c r="AA508" s="1"/>
  <c r="Y503"/>
  <c r="AA503" s="1"/>
  <c r="Y419"/>
  <c r="AA419" s="1"/>
  <c r="Y407"/>
  <c r="AA407" s="1"/>
  <c r="Y512"/>
  <c r="AA512" s="1"/>
  <c r="I484"/>
  <c r="Y484"/>
  <c r="AA484" s="1"/>
  <c r="S403"/>
  <c r="Y403"/>
  <c r="AA403" s="1"/>
  <c r="S547"/>
  <c r="Y547"/>
  <c r="AA547" s="1"/>
  <c r="S500"/>
  <c r="Y500"/>
  <c r="AA500" s="1"/>
  <c r="I405"/>
  <c r="Y405"/>
  <c r="AA405" s="1"/>
  <c r="N545"/>
  <c r="Y545"/>
  <c r="AA545" s="1"/>
  <c r="S365"/>
  <c r="Y365"/>
  <c r="AA365" s="1"/>
  <c r="Y440"/>
  <c r="Y530"/>
  <c r="AA530" s="1"/>
  <c r="Y526"/>
  <c r="AA526" s="1"/>
  <c r="Y524"/>
  <c r="AA524" s="1"/>
  <c r="Y522"/>
  <c r="AA522" s="1"/>
  <c r="Y487"/>
  <c r="AA487" s="1"/>
  <c r="AA478"/>
  <c r="Y469"/>
  <c r="AA469" s="1"/>
  <c r="I432"/>
  <c r="Y432"/>
  <c r="AA432" s="1"/>
  <c r="I421"/>
  <c r="Y421"/>
  <c r="AA421" s="1"/>
  <c r="Y398"/>
  <c r="AA398" s="1"/>
  <c r="Y542"/>
  <c r="AA542" s="1"/>
  <c r="Y519"/>
  <c r="AA519" s="1"/>
  <c r="I513"/>
  <c r="Y513"/>
  <c r="AA513" s="1"/>
  <c r="I493"/>
  <c r="Y493"/>
  <c r="AA493" s="1"/>
  <c r="I461"/>
  <c r="Y461"/>
  <c r="AA461" s="1"/>
  <c r="I455"/>
  <c r="Y455"/>
  <c r="AA455" s="1"/>
  <c r="Y482"/>
  <c r="AA482" s="1"/>
  <c r="Y531"/>
  <c r="AA531" s="1"/>
  <c r="N531"/>
  <c r="I511"/>
  <c r="Y511"/>
  <c r="AA511" s="1"/>
  <c r="Y491"/>
  <c r="AA491" s="1"/>
  <c r="I491"/>
  <c r="I468"/>
  <c r="Y468"/>
  <c r="AA468" s="1"/>
  <c r="Y457"/>
  <c r="AA457" s="1"/>
  <c r="I396"/>
  <c r="Y396"/>
  <c r="AA396" s="1"/>
  <c r="Y548"/>
  <c r="AA548" s="1"/>
  <c r="I543"/>
  <c r="Y543"/>
  <c r="AA543" s="1"/>
  <c r="Y527"/>
  <c r="AA527" s="1"/>
  <c r="I520"/>
  <c r="Y520"/>
  <c r="AA520" s="1"/>
  <c r="Y516"/>
  <c r="AA516" s="1"/>
  <c r="Y489"/>
  <c r="AA489" s="1"/>
  <c r="Y473"/>
  <c r="AA473" s="1"/>
  <c r="I473"/>
  <c r="Y467"/>
  <c r="AA467" s="1"/>
  <c r="Y465"/>
  <c r="AA465" s="1"/>
  <c r="I459"/>
  <c r="Y459"/>
  <c r="AA459" s="1"/>
  <c r="Y429"/>
  <c r="AA429" s="1"/>
  <c r="Y544"/>
  <c r="AA544" s="1"/>
  <c r="Y539"/>
  <c r="AA539" s="1"/>
  <c r="N539"/>
  <c r="Y538"/>
  <c r="AA538" s="1"/>
  <c r="Y536"/>
  <c r="AA536" s="1"/>
  <c r="I528"/>
  <c r="Y528"/>
  <c r="AA528" s="1"/>
  <c r="Y525"/>
  <c r="AA525" s="1"/>
  <c r="Y521"/>
  <c r="AA521" s="1"/>
  <c r="Y509"/>
  <c r="AA509" s="1"/>
  <c r="Y506"/>
  <c r="AA506" s="1"/>
  <c r="Y501"/>
  <c r="AA501" s="1"/>
  <c r="Y494"/>
  <c r="AA494" s="1"/>
  <c r="Y476"/>
  <c r="AA476" s="1"/>
  <c r="Y471"/>
  <c r="AA471" s="1"/>
  <c r="Y453"/>
  <c r="AA453" s="1"/>
  <c r="Y450"/>
  <c r="AA450" s="1"/>
  <c r="Y445"/>
  <c r="AA445" s="1"/>
  <c r="Y438"/>
  <c r="AA438" s="1"/>
  <c r="I427"/>
  <c r="Y427"/>
  <c r="AA427" s="1"/>
  <c r="Y415"/>
  <c r="AA415" s="1"/>
  <c r="Y411"/>
  <c r="AA411" s="1"/>
  <c r="Y361"/>
  <c r="AA361" s="1"/>
  <c r="Y549"/>
  <c r="AA549" s="1"/>
  <c r="Y541"/>
  <c r="AA541" s="1"/>
  <c r="Y537"/>
  <c r="AA537" s="1"/>
  <c r="Y535"/>
  <c r="AA535" s="1"/>
  <c r="N535"/>
  <c r="Y534"/>
  <c r="AA534" s="1"/>
  <c r="N533"/>
  <c r="Y532"/>
  <c r="AA532" s="1"/>
  <c r="I530"/>
  <c r="Y517"/>
  <c r="AA517" s="1"/>
  <c r="Y515"/>
  <c r="AA515" s="1"/>
  <c r="Y510"/>
  <c r="AA510" s="1"/>
  <c r="Y504"/>
  <c r="AA504" s="1"/>
  <c r="I502"/>
  <c r="Y502"/>
  <c r="AA502" s="1"/>
  <c r="Y495"/>
  <c r="AA495" s="1"/>
  <c r="I486"/>
  <c r="Y486"/>
  <c r="AA486" s="1"/>
  <c r="I482"/>
  <c r="Y477"/>
  <c r="AA477" s="1"/>
  <c r="N457"/>
  <c r="I442"/>
  <c r="Y442"/>
  <c r="AA442" s="1"/>
  <c r="Y436"/>
  <c r="AA436" s="1"/>
  <c r="Y423"/>
  <c r="AA423" s="1"/>
  <c r="Y413"/>
  <c r="AA413" s="1"/>
  <c r="I394"/>
  <c r="Y394"/>
  <c r="AA394" s="1"/>
  <c r="I379"/>
  <c r="Y379"/>
  <c r="AA379" s="1"/>
  <c r="Y546"/>
  <c r="AA546" s="1"/>
  <c r="Y523"/>
  <c r="AA523" s="1"/>
  <c r="Y514"/>
  <c r="AA514" s="1"/>
  <c r="Y505"/>
  <c r="AA505" s="1"/>
  <c r="Y498"/>
  <c r="AA498" s="1"/>
  <c r="Y480"/>
  <c r="AA480" s="1"/>
  <c r="Y448"/>
  <c r="AA448" s="1"/>
  <c r="Y383"/>
  <c r="AA383" s="1"/>
  <c r="W558"/>
  <c r="N550"/>
  <c r="N548"/>
  <c r="N546"/>
  <c r="N544"/>
  <c r="N542"/>
  <c r="N527"/>
  <c r="N525"/>
  <c r="N523"/>
  <c r="N521"/>
  <c r="N519"/>
  <c r="N516"/>
  <c r="N514"/>
  <c r="N512"/>
  <c r="N510"/>
  <c r="N508"/>
  <c r="N505"/>
  <c r="N503"/>
  <c r="N501"/>
  <c r="I498"/>
  <c r="S495"/>
  <c r="Y492"/>
  <c r="AA492" s="1"/>
  <c r="I489"/>
  <c r="S487"/>
  <c r="Y483"/>
  <c r="AA483" s="1"/>
  <c r="I480"/>
  <c r="S478"/>
  <c r="Y475"/>
  <c r="AA475" s="1"/>
  <c r="I471"/>
  <c r="S469"/>
  <c r="Y466"/>
  <c r="AA466" s="1"/>
  <c r="Y460"/>
  <c r="AA460" s="1"/>
  <c r="I450"/>
  <c r="S448"/>
  <c r="S445"/>
  <c r="Y444"/>
  <c r="AA444" s="1"/>
  <c r="Y443"/>
  <c r="AA443" s="1"/>
  <c r="Y439"/>
  <c r="AA439" s="1"/>
  <c r="Y428"/>
  <c r="AA428" s="1"/>
  <c r="Y425"/>
  <c r="AA425" s="1"/>
  <c r="Y422"/>
  <c r="AA422" s="1"/>
  <c r="Y412"/>
  <c r="AA412" s="1"/>
  <c r="Y409"/>
  <c r="AA409" s="1"/>
  <c r="Y406"/>
  <c r="AA406" s="1"/>
  <c r="Y395"/>
  <c r="AA395" s="1"/>
  <c r="Y391"/>
  <c r="AA391" s="1"/>
  <c r="N382"/>
  <c r="Y382"/>
  <c r="AA382" s="1"/>
  <c r="I381"/>
  <c r="Y381"/>
  <c r="AA381" s="1"/>
  <c r="N376"/>
  <c r="Y376"/>
  <c r="AA376" s="1"/>
  <c r="N364"/>
  <c r="Y364"/>
  <c r="AA364" s="1"/>
  <c r="I363"/>
  <c r="Y363"/>
  <c r="AA363" s="1"/>
  <c r="Y462"/>
  <c r="AA462" s="1"/>
  <c r="Y454"/>
  <c r="AA454" s="1"/>
  <c r="Y426"/>
  <c r="AA426" s="1"/>
  <c r="N426"/>
  <c r="Y410"/>
  <c r="AA410" s="1"/>
  <c r="N410"/>
  <c r="Y392"/>
  <c r="AA392" s="1"/>
  <c r="N392"/>
  <c r="N386"/>
  <c r="Y386"/>
  <c r="AA386" s="1"/>
  <c r="I385"/>
  <c r="Y385"/>
  <c r="AA385" s="1"/>
  <c r="N380"/>
  <c r="Y380"/>
  <c r="AA380" s="1"/>
  <c r="N369"/>
  <c r="Y369"/>
  <c r="AA369" s="1"/>
  <c r="I368"/>
  <c r="Y368"/>
  <c r="AA368" s="1"/>
  <c r="N362"/>
  <c r="Y362"/>
  <c r="AA362" s="1"/>
  <c r="Y497"/>
  <c r="Y488"/>
  <c r="AA488" s="1"/>
  <c r="Y479"/>
  <c r="AA479" s="1"/>
  <c r="Y470"/>
  <c r="AA470" s="1"/>
  <c r="Y456"/>
  <c r="AA456" s="1"/>
  <c r="Y449"/>
  <c r="AA449" s="1"/>
  <c r="Y447"/>
  <c r="AA447" s="1"/>
  <c r="Y437"/>
  <c r="AA437" s="1"/>
  <c r="Y434"/>
  <c r="AA434" s="1"/>
  <c r="Y431"/>
  <c r="AA431" s="1"/>
  <c r="Y420"/>
  <c r="AA420" s="1"/>
  <c r="Y417"/>
  <c r="AA417" s="1"/>
  <c r="Y414"/>
  <c r="AA414" s="1"/>
  <c r="Y404"/>
  <c r="AA404" s="1"/>
  <c r="Y401"/>
  <c r="AA401" s="1"/>
  <c r="Y397"/>
  <c r="AA397" s="1"/>
  <c r="I389"/>
  <c r="Y389"/>
  <c r="AA389" s="1"/>
  <c r="Y387"/>
  <c r="AA387" s="1"/>
  <c r="N384"/>
  <c r="Y384"/>
  <c r="AA384" s="1"/>
  <c r="N374"/>
  <c r="Y374"/>
  <c r="AA374" s="1"/>
  <c r="I373"/>
  <c r="Y373"/>
  <c r="AA373" s="1"/>
  <c r="Y370"/>
  <c r="AA370" s="1"/>
  <c r="N367"/>
  <c r="Y367"/>
  <c r="AA367" s="1"/>
  <c r="Y499"/>
  <c r="AA499" s="1"/>
  <c r="Y490"/>
  <c r="AA490" s="1"/>
  <c r="Y481"/>
  <c r="AA481" s="1"/>
  <c r="Y472"/>
  <c r="AA472" s="1"/>
  <c r="Y464"/>
  <c r="AA464" s="1"/>
  <c r="N460"/>
  <c r="Y458"/>
  <c r="AA458" s="1"/>
  <c r="Y451"/>
  <c r="AA451" s="1"/>
  <c r="Y446"/>
  <c r="AA446" s="1"/>
  <c r="N439"/>
  <c r="Y435"/>
  <c r="AA435" s="1"/>
  <c r="N435"/>
  <c r="N428"/>
  <c r="N422"/>
  <c r="Y418"/>
  <c r="AA418" s="1"/>
  <c r="N418"/>
  <c r="N412"/>
  <c r="N406"/>
  <c r="Y402"/>
  <c r="AA402" s="1"/>
  <c r="N402"/>
  <c r="N395"/>
  <c r="N388"/>
  <c r="Y388"/>
  <c r="AA388" s="1"/>
  <c r="N378"/>
  <c r="Y378"/>
  <c r="AA378" s="1"/>
  <c r="I377"/>
  <c r="Y377"/>
  <c r="AA377" s="1"/>
  <c r="Y375"/>
  <c r="AA375" s="1"/>
  <c r="N371"/>
  <c r="Y371"/>
  <c r="AA371" s="1"/>
  <c r="Y433"/>
  <c r="AA433" s="1"/>
  <c r="Y424"/>
  <c r="AA424" s="1"/>
  <c r="Y416"/>
  <c r="AA416" s="1"/>
  <c r="Y408"/>
  <c r="AA408" s="1"/>
  <c r="Y400"/>
  <c r="AA400" s="1"/>
  <c r="Y390"/>
  <c r="AA390" s="1"/>
  <c r="S41"/>
  <c r="W559" l="1"/>
  <c r="H557"/>
  <c r="R558"/>
  <c r="M558"/>
  <c r="H558"/>
  <c r="R557"/>
  <c r="M557"/>
  <c r="R559" l="1"/>
  <c r="M559"/>
  <c r="Z557"/>
  <c r="Z552"/>
  <c r="J2" i="116" s="1"/>
  <c r="Z558" i="41"/>
  <c r="H559"/>
  <c r="Z559" l="1"/>
  <c r="Z553"/>
  <c r="Z554" l="1"/>
  <c r="L2" i="116" s="1"/>
  <c r="K2"/>
</calcChain>
</file>

<file path=xl/comments1.xml><?xml version="1.0" encoding="utf-8"?>
<comments xmlns="http://schemas.openxmlformats.org/spreadsheetml/2006/main">
  <authors>
    <author>User</author>
  </authors>
  <commentList>
    <comment ref="Z37" authorId="0">
      <text>
        <r>
          <rPr>
            <b/>
            <sz val="9"/>
            <color indexed="81"/>
            <rFont val="Tahoma"/>
            <family val="2"/>
          </rPr>
          <t>PS:
Kindly use the latest Price in the PS Catalogue
(http://ps-philgeps.gov.ph/home/index.php/what-we-sell/common-use-items)</t>
        </r>
      </text>
    </comment>
  </commentList>
</comments>
</file>

<file path=xl/sharedStrings.xml><?xml version="1.0" encoding="utf-8"?>
<sst xmlns="http://schemas.openxmlformats.org/spreadsheetml/2006/main" count="21159" uniqueCount="8060">
  <si>
    <t>For Common-Use Supplies and Equipment</t>
  </si>
  <si>
    <t xml:space="preserve">                        INSTRUCTIONS IN FILLING OUT THE ANNUAL PROCUREMENT PLAN (APP) FORM:</t>
  </si>
  <si>
    <t>Item &amp; Specifications</t>
  </si>
  <si>
    <t>Unit of Measure</t>
  </si>
  <si>
    <t>Quantity Requirement</t>
  </si>
  <si>
    <t>TOTAL AMOUNT</t>
  </si>
  <si>
    <t>Jan</t>
  </si>
  <si>
    <t>Feb</t>
  </si>
  <si>
    <t xml:space="preserve">March </t>
  </si>
  <si>
    <t xml:space="preserve">April </t>
  </si>
  <si>
    <t xml:space="preserve">May </t>
  </si>
  <si>
    <t>June</t>
  </si>
  <si>
    <t>July</t>
  </si>
  <si>
    <t>Aug</t>
  </si>
  <si>
    <t>Sept</t>
  </si>
  <si>
    <t>Oct</t>
  </si>
  <si>
    <t>Nov</t>
  </si>
  <si>
    <t>Dec</t>
  </si>
  <si>
    <t>A. AVAILABLE AT PROCUREMENT SERVICE STORES</t>
  </si>
  <si>
    <t>COMMON ELECTRICAL SUPPLIES</t>
  </si>
  <si>
    <t>piece</t>
  </si>
  <si>
    <t>set</t>
  </si>
  <si>
    <t>roll</t>
  </si>
  <si>
    <t>box</t>
  </si>
  <si>
    <t>cart</t>
  </si>
  <si>
    <t>COMMON OFFICE SUPPLIES</t>
  </si>
  <si>
    <t>can</t>
  </si>
  <si>
    <t>bottle</t>
  </si>
  <si>
    <t>pair</t>
  </si>
  <si>
    <t>pack</t>
  </si>
  <si>
    <t>pad</t>
  </si>
  <si>
    <t>bundle</t>
  </si>
  <si>
    <t>jar</t>
  </si>
  <si>
    <t>tube</t>
  </si>
  <si>
    <t>ream</t>
  </si>
  <si>
    <t>book</t>
  </si>
  <si>
    <t>COMMON OFFICE DEVICES</t>
  </si>
  <si>
    <t>COMMON JANITORIAL SUPPLIES</t>
  </si>
  <si>
    <t>pouch</t>
  </si>
  <si>
    <t>COMMON OFFICE EQUIPMENT</t>
  </si>
  <si>
    <t>unit</t>
  </si>
  <si>
    <t xml:space="preserve">Office Equipment and Accessories </t>
  </si>
  <si>
    <t>Office Supplies</t>
  </si>
  <si>
    <t>Audio and visual presentation and composing equipment</t>
  </si>
  <si>
    <t>Photographic or filming or video equipment</t>
  </si>
  <si>
    <t>Cleaning Equipment and Supplies</t>
  </si>
  <si>
    <t>Paper Materials and Products</t>
  </si>
  <si>
    <t xml:space="preserve">Lighting and fixtures and accessories </t>
  </si>
  <si>
    <t>Electrical equipment and components and supplies</t>
  </si>
  <si>
    <t>Computer Supplies</t>
  </si>
  <si>
    <t>Computer Equipment and Accessories</t>
  </si>
  <si>
    <t>*Other Categories</t>
  </si>
  <si>
    <t>*Other categories that are not indicated herein</t>
  </si>
  <si>
    <t>**Prices are FOB Manila/Applicable for items under A.</t>
  </si>
  <si>
    <t xml:space="preserve">We hereby warrant that the total amount reflected in this Annual Supplies/ Equipment Procurement Plan to procure the listed common-use supplies, materials and equipment has been included in or is within our approved budget for the year. </t>
  </si>
  <si>
    <t>Q1</t>
  </si>
  <si>
    <t>Q2</t>
  </si>
  <si>
    <t>Q3</t>
  </si>
  <si>
    <t>Q4</t>
  </si>
  <si>
    <t xml:space="preserve">                                 in Portion A of the APP. The agency will be informed through e-mail if the submission is incorrect.</t>
  </si>
  <si>
    <t xml:space="preserve">                                virtual store as soon as it is procured and made available by the Procurement Service.</t>
  </si>
  <si>
    <t xml:space="preserve">                                purchase of the item/s. These items will be evaluated by the Procurement Service and may be considered Common Supplies or Equipment (CSE). Items will be added to the electronic catalogue / </t>
  </si>
  <si>
    <t>C. TOTAL (A + B):</t>
  </si>
  <si>
    <t>D. ADDITIONAL PROVISION FOR INFLATION      (10% of TOTAL)</t>
  </si>
  <si>
    <t>TOTAL MONTHLY CASH REQUIREMENTS</t>
  </si>
  <si>
    <t xml:space="preserve">pack </t>
  </si>
  <si>
    <t>PAPER, MULTICOPY, 80gsm, size: 210mm x 297mm</t>
  </si>
  <si>
    <t>PAPER, MULTICOPY, 80gsm, size: 216mm x 330mm</t>
  </si>
  <si>
    <t>RUBBER BAND, 70mm min lay flat length (#18)</t>
  </si>
  <si>
    <t xml:space="preserve">can </t>
  </si>
  <si>
    <t>HANDBOOK ON PROCUREMENT</t>
  </si>
  <si>
    <t>COMMON COMPUTER SUPPLIES</t>
  </si>
  <si>
    <t>CONSUMABLES</t>
  </si>
  <si>
    <t>BROOM, soft (tambo)</t>
  </si>
  <si>
    <t>MOUSE, optical, USB connection type</t>
  </si>
  <si>
    <t>INK CART, EPSON C13T664200 (T6642), Cyan</t>
  </si>
  <si>
    <t>INK CART, EPSON C13T664300 (T6643), Magenta</t>
  </si>
  <si>
    <t>INK CART, EPSON C13T664400 (T6644), Yellow</t>
  </si>
  <si>
    <t>INK CART, HP C9351AA, (HP21), Black</t>
  </si>
  <si>
    <t>INK CART, HP C9352AA, (HP22), Tri-color</t>
  </si>
  <si>
    <t>INK CART, HP C9363WA, (HP97), Tri-color</t>
  </si>
  <si>
    <t>INK CART, HP CC640WA, (HP60),  Black</t>
  </si>
  <si>
    <t>INK CART, HP CC643WA, (HP60), Tri-color</t>
  </si>
  <si>
    <t>INK CART, HP CD887AA, (HP703), Black</t>
  </si>
  <si>
    <t>INK CART, HP CD888AA, (HP703), Tri-color</t>
  </si>
  <si>
    <t>INK CART, HP CD972AA, (HP 920XL), Cyan</t>
  </si>
  <si>
    <t>INK CART, HP CD973AA, (HP 920XL), Magenta</t>
  </si>
  <si>
    <t>INK CART, HP CD975AA, (HP 920XL), Black</t>
  </si>
  <si>
    <t>INK CART, HP CH561WA, (HP61), Black</t>
  </si>
  <si>
    <t>INK CART, HP CH562WA, (HP61), Tricolor</t>
  </si>
  <si>
    <t>INK CART, HP CN045AA, (HP950XL), Black</t>
  </si>
  <si>
    <t>INK CART, HP CN046AA, (HP951XL), Cyan</t>
  </si>
  <si>
    <t>INK CART, HP CN047AA, (HP951XL), Magenta</t>
  </si>
  <si>
    <t>INK CART, HP CN048AA, (HP951XL). Yellow</t>
  </si>
  <si>
    <t>INK CART, HP CN692AA, (HP704), Black</t>
  </si>
  <si>
    <t>INK CART, HP CN693AA, (HP704), Tri-color</t>
  </si>
  <si>
    <t>INK CART, HP CZ107AA, (HP678), Black</t>
  </si>
  <si>
    <t>INK CART, HP CZ108AA, (HP678), Tricolor</t>
  </si>
  <si>
    <t>INK CART, HP CZ121A (HP685A), Black</t>
  </si>
  <si>
    <t>INK CART, HP CZ122A (HP685A), Cyan</t>
  </si>
  <si>
    <t>INK CART, HP CZ123A (HP685A), Magenta</t>
  </si>
  <si>
    <t>INK CART, HP CZ124A (HP685A), Yellow</t>
  </si>
  <si>
    <t>TONER CART,  BROTHER TN-2025, Black</t>
  </si>
  <si>
    <t>TONER CART,  BROTHER TN-2130, Black</t>
  </si>
  <si>
    <t>TONER CART,  BROTHER TN-2150, Black</t>
  </si>
  <si>
    <t>TONER CART,  BROTHER TN-3320, Black</t>
  </si>
  <si>
    <t>TONER CART, HP CB435A, Black</t>
  </si>
  <si>
    <t>TONER CART, HP CB540A, Black</t>
  </si>
  <si>
    <t>TONER CART, HP CE255A, Black</t>
  </si>
  <si>
    <t>TONER CART, HP CE285A (HP85A), Black</t>
  </si>
  <si>
    <t>TONER CART, HP CE310A, Black</t>
  </si>
  <si>
    <t>TONER CART, HP CE311A, Cyan</t>
  </si>
  <si>
    <t>TONER CART, HP CE312A, Yellow</t>
  </si>
  <si>
    <t>TONER CART, HP CE313A, Magenta</t>
  </si>
  <si>
    <t>TONER CART, HP CE320A, Black</t>
  </si>
  <si>
    <t>TONER CART, HP CE321A, Cyan</t>
  </si>
  <si>
    <t>TONER CART, HP CE322A, Yellow</t>
  </si>
  <si>
    <t>TONER CART, HP CE323A, Magenta</t>
  </si>
  <si>
    <t>TONER CART, HP CE390A, Black</t>
  </si>
  <si>
    <t>TONER CART, HP CE400A, Black</t>
  </si>
  <si>
    <t>TONER CART, HP CE401A, Cyan</t>
  </si>
  <si>
    <t>TONER CART, HP CE402A, Yellow</t>
  </si>
  <si>
    <t>TONER CART, HP CE403A, Magenta</t>
  </si>
  <si>
    <t>TONER CART, HP CE410A, (HP305), Black</t>
  </si>
  <si>
    <t>TONER CART, HP CE411A, (HP305), Cyan</t>
  </si>
  <si>
    <t>TONER CART, HP CE412A, (HP305), Yellow</t>
  </si>
  <si>
    <t>TONER CART, HP CE413A, (HP305), Magenta</t>
  </si>
  <si>
    <t>TONER CART, HP CE505A, Black</t>
  </si>
  <si>
    <t>TONER CART, HP CE505X, Black, high cap</t>
  </si>
  <si>
    <t>TONER CART, HP Q2612A, Black</t>
  </si>
  <si>
    <t>TONER CART, HP Q5942A, Black</t>
  </si>
  <si>
    <t>TONER CART, HP Q7553A, Black</t>
  </si>
  <si>
    <t>TONER CART, LEXMARK E360H11P, Black</t>
  </si>
  <si>
    <t>TONER CART, LEXMARK T650A11P, Black</t>
  </si>
  <si>
    <t>TONER CART, SAMSUNG MLT-D101S, Black</t>
  </si>
  <si>
    <t>TONER CART, SAMSUNG MLT-D103S, Black</t>
  </si>
  <si>
    <t>TONER CART, SAMSUNG MLT-D104S, Black</t>
  </si>
  <si>
    <t>TONER CART, SAMSUNG MLT-D105L, Black</t>
  </si>
  <si>
    <t>TONER CART, SAMSUNG MLT-D205E, Black</t>
  </si>
  <si>
    <t>TONER CART, SAMSUNG MLT-D205L, Black</t>
  </si>
  <si>
    <t>TONER CART, SAMSUNG SCX-D6555A, Black</t>
  </si>
  <si>
    <t>RIBBON CART, EPSON C13S015531 (S015086), Black</t>
  </si>
  <si>
    <t>F. APPROVED BUDGET BY THE AGENCY HEAD
In Figures and Words:</t>
  </si>
  <si>
    <t>G.1 Available at Procurement Service Stores</t>
  </si>
  <si>
    <t>G.2 Other Items not available at PS but regulary purchased from other sources</t>
  </si>
  <si>
    <t>B. OTHER ITEMS NOT AVALABLE AT PS BUT REGULARLY PURCHASED FROM OTHER SOURCES (Note: Please indicate price of items)</t>
  </si>
  <si>
    <t>E. GRAND TOTAL (C + D)</t>
  </si>
  <si>
    <t>G. MONTHLY CASH REQUIREMENTS</t>
  </si>
  <si>
    <t xml:space="preserve">                                                              b. DBM Regional Office (RO)- for regional offices, operating units of DepEd, DOH, DPWH, CHED, TESDA and SUCs</t>
  </si>
  <si>
    <t xml:space="preserve">                                                              a.  DBM Central Office- for entities in the Central Office</t>
  </si>
  <si>
    <t>Q2 AMOUNT</t>
  </si>
  <si>
    <t>Q3 AMOUNT</t>
  </si>
  <si>
    <t>Q4 AMOUNT</t>
  </si>
  <si>
    <t>Total Quantity</t>
  </si>
  <si>
    <t>Ligth Bulb, LED, 7 watts 1 pc in individual box</t>
  </si>
  <si>
    <t>bar</t>
  </si>
  <si>
    <t>Airline Travel</t>
  </si>
  <si>
    <t>Q1
AMOUNT</t>
  </si>
  <si>
    <t>26111702-BT-A02</t>
  </si>
  <si>
    <t>26111702-BT-A01</t>
  </si>
  <si>
    <t>26111702-BT-A03</t>
  </si>
  <si>
    <t>39101628-LB-L01</t>
  </si>
  <si>
    <t>43201827-HD-X02</t>
  </si>
  <si>
    <t>44103103-HP-B22</t>
  </si>
  <si>
    <t>44103103-HP-B34</t>
  </si>
  <si>
    <t>44103105-HP-B17</t>
  </si>
  <si>
    <t>44103105-HP-B09</t>
  </si>
  <si>
    <t>44103105-HP-B36</t>
  </si>
  <si>
    <t>44103105-HP-T10</t>
  </si>
  <si>
    <t>44103105-HP-T17</t>
  </si>
  <si>
    <t>44103105-HP-T36</t>
  </si>
  <si>
    <t>44103103-HP-B12</t>
  </si>
  <si>
    <t>44103103-HP-B28</t>
  </si>
  <si>
    <t>44103105-HP-B33</t>
  </si>
  <si>
    <t>44103105-HP-T33</t>
  </si>
  <si>
    <t>44103103-HP-B48</t>
  </si>
  <si>
    <t>44103105-HP-B35</t>
  </si>
  <si>
    <t>44103103-HP-B21</t>
  </si>
  <si>
    <t>44103103-HX-B28</t>
  </si>
  <si>
    <t>44103103-HP-B18</t>
  </si>
  <si>
    <t>44103103-HP-C27</t>
  </si>
  <si>
    <t>44103103-HP-Y27</t>
  </si>
  <si>
    <t>44103105-HP-T30</t>
  </si>
  <si>
    <t>44103105-HP-B20</t>
  </si>
  <si>
    <t>44103103-HP-M27</t>
  </si>
  <si>
    <t>44103105-HX-B40</t>
  </si>
  <si>
    <t>44103103-HP-B27</t>
  </si>
  <si>
    <t>44103103-HP-B14</t>
  </si>
  <si>
    <t>44103105-HX-Y40</t>
  </si>
  <si>
    <t>44103105-HX-C40</t>
  </si>
  <si>
    <t>44103105-HX-M40</t>
  </si>
  <si>
    <t>44103105-HP-T35</t>
  </si>
  <si>
    <t>44103105-HP-T20</t>
  </si>
  <si>
    <t>44103103-HP-B25</t>
  </si>
  <si>
    <t>44103103-HP-B39</t>
  </si>
  <si>
    <t>44103105-HX-B43</t>
  </si>
  <si>
    <t>44103103-HP-B23</t>
  </si>
  <si>
    <t>44103103-HP-Y26</t>
  </si>
  <si>
    <t>44103103-HP-B26</t>
  </si>
  <si>
    <t>44103103-HP-M26</t>
  </si>
  <si>
    <t>44103103-HP-C24</t>
  </si>
  <si>
    <t>44103103-HP-B24</t>
  </si>
  <si>
    <t>44103103-HP-Y24</t>
  </si>
  <si>
    <t>44103103-HP-C26</t>
  </si>
  <si>
    <t>44103103-HP-Y23</t>
  </si>
  <si>
    <t>44103103-HP-C23</t>
  </si>
  <si>
    <t>44103103-HP-M23</t>
  </si>
  <si>
    <t>44103103-HP-M24</t>
  </si>
  <si>
    <t>44103105-HX-C43</t>
  </si>
  <si>
    <t>44103105-HX-M43</t>
  </si>
  <si>
    <t>44103105-HX-Y43</t>
  </si>
  <si>
    <t>44103105-HP-B42</t>
  </si>
  <si>
    <t>44103105-HP-Y33</t>
  </si>
  <si>
    <t>44103105-HP-C33</t>
  </si>
  <si>
    <t>44103105-HP-M33</t>
  </si>
  <si>
    <t>44103103-LX-B03</t>
  </si>
  <si>
    <t>44103103-LX-B05</t>
  </si>
  <si>
    <t>44103105-CA-C02</t>
  </si>
  <si>
    <t>44103105-CA-B02</t>
  </si>
  <si>
    <t>44103105-CA-C04</t>
  </si>
  <si>
    <t>44103105-CA-B04</t>
  </si>
  <si>
    <t>44103103-SA-B12</t>
  </si>
  <si>
    <t>44103103-SA-B05</t>
  </si>
  <si>
    <t>44103103-SA-B09</t>
  </si>
  <si>
    <t>44103103-SA-B08</t>
  </si>
  <si>
    <t>44103103-SA-B06</t>
  </si>
  <si>
    <t>44103103-SA-B14</t>
  </si>
  <si>
    <t>44103103-SA-B10</t>
  </si>
  <si>
    <t>44103103-SA-B18</t>
  </si>
  <si>
    <t>44103103-SA-B07</t>
  </si>
  <si>
    <t>44103103-SA-B21</t>
  </si>
  <si>
    <t>44103103-SA-B20</t>
  </si>
  <si>
    <t>44103103-BR-B09</t>
  </si>
  <si>
    <t>44103103-BR-B03</t>
  </si>
  <si>
    <t>44103103-BR-B11</t>
  </si>
  <si>
    <t>44103103-BR-B04</t>
  </si>
  <si>
    <t>44103103-BR-B05</t>
  </si>
  <si>
    <t>44103112-EP-R07</t>
  </si>
  <si>
    <t>44103112-EP-R05</t>
  </si>
  <si>
    <t>44103105-EP-C17</t>
  </si>
  <si>
    <t>44103105-EP-Y17</t>
  </si>
  <si>
    <t>44103105-EP-M17</t>
  </si>
  <si>
    <t>44103105-EP-B17</t>
  </si>
  <si>
    <t>44103112-EP-R13</t>
  </si>
  <si>
    <t>31201502-TA-E01</t>
  </si>
  <si>
    <t>Department/Bureau/Office:</t>
  </si>
  <si>
    <t>Region:</t>
  </si>
  <si>
    <t>Address:</t>
  </si>
  <si>
    <t xml:space="preserve">                </t>
  </si>
  <si>
    <t>Agency Account Code:</t>
  </si>
  <si>
    <t>Contact Person:</t>
  </si>
  <si>
    <t>Position:</t>
  </si>
  <si>
    <t xml:space="preserve">E-mail : </t>
  </si>
  <si>
    <t xml:space="preserve">Telephone/Mobile Nos: </t>
  </si>
  <si>
    <t>13111203-AC-F01</t>
  </si>
  <si>
    <t>47131812-AF-A01</t>
  </si>
  <si>
    <t>12191601-AL-E01</t>
  </si>
  <si>
    <t>13111201-CF-P01</t>
  </si>
  <si>
    <t>13111201-CF-P02</t>
  </si>
  <si>
    <t>14111525-CA-A01</t>
  </si>
  <si>
    <t>44121710-CH-W01</t>
  </si>
  <si>
    <t>60121413-CB-P01</t>
  </si>
  <si>
    <t>60121413-CB-P02</t>
  </si>
  <si>
    <t>44122105-BF-C01</t>
  </si>
  <si>
    <t>44122105-BF-C02</t>
  </si>
  <si>
    <t>44122105-BF-C03</t>
  </si>
  <si>
    <t>44122105-BF-C04</t>
  </si>
  <si>
    <t>44121801-CT-R01</t>
  </si>
  <si>
    <t>44111515-DF-B01</t>
  </si>
  <si>
    <t>44122011-DF-F01</t>
  </si>
  <si>
    <t>44121506-EN-D01</t>
  </si>
  <si>
    <t>44121506-EN-D02</t>
  </si>
  <si>
    <t>44121506-EN-X01</t>
  </si>
  <si>
    <t>44121506-EN-X02</t>
  </si>
  <si>
    <t>44121506-EN-M01</t>
  </si>
  <si>
    <t>44121504-EN-W01</t>
  </si>
  <si>
    <t>44111912-ER-B01</t>
  </si>
  <si>
    <t>60121534-ER-P01</t>
  </si>
  <si>
    <t>44122118-FA-P01</t>
  </si>
  <si>
    <t>44111515-FO-X01</t>
  </si>
  <si>
    <t>44122018-FT-D01</t>
  </si>
  <si>
    <t>44122018-FT-D02</t>
  </si>
  <si>
    <t>44122011-FO-F01</t>
  </si>
  <si>
    <t>44122011-FO-F02</t>
  </si>
  <si>
    <t>44122011-FO-L01</t>
  </si>
  <si>
    <t>44122011-FO-L02</t>
  </si>
  <si>
    <t>44122027-FO-P01</t>
  </si>
  <si>
    <t>44122011-FO-T01</t>
  </si>
  <si>
    <t>44122011-FO-T02</t>
  </si>
  <si>
    <t>31201610-GL-J01</t>
  </si>
  <si>
    <t>44122008-IT-T01</t>
  </si>
  <si>
    <t>14111609-LL-C01</t>
  </si>
  <si>
    <t>44111515-MF-B02</t>
  </si>
  <si>
    <t>44121716-MA-F01</t>
  </si>
  <si>
    <t>44121708-MW-B01</t>
  </si>
  <si>
    <t>44121708-MW-B02</t>
  </si>
  <si>
    <t>44121708-MW-B03</t>
  </si>
  <si>
    <t>44121708-MP-B01</t>
  </si>
  <si>
    <t>44121708-MP-B02</t>
  </si>
  <si>
    <t>44121708-MP-B03</t>
  </si>
  <si>
    <t>14111514-NB-S01</t>
  </si>
  <si>
    <t>14111514-NP-S02</t>
  </si>
  <si>
    <t>14111514-NP-S03</t>
  </si>
  <si>
    <t>14111514-NP-S04</t>
  </si>
  <si>
    <t>14111531-PP-R01</t>
  </si>
  <si>
    <t>44122104-PC-G01</t>
  </si>
  <si>
    <t>44122104-PC-J02</t>
  </si>
  <si>
    <t>14111507-PP-M01</t>
  </si>
  <si>
    <t>14111507-PP-M02</t>
  </si>
  <si>
    <t>14111507-PP-C01</t>
  </si>
  <si>
    <t>14111507-PP-C02</t>
  </si>
  <si>
    <t>14111503-PA-P01</t>
  </si>
  <si>
    <t>14111818-TH-P02</t>
  </si>
  <si>
    <t>44121706-PE-L01</t>
  </si>
  <si>
    <t>55121905-PH-F01</t>
  </si>
  <si>
    <t>14111531-RE-B01</t>
  </si>
  <si>
    <t>14111531-RE-B02</t>
  </si>
  <si>
    <t>44122037-RB-P09</t>
  </si>
  <si>
    <t>44122101-RU-B01</t>
  </si>
  <si>
    <t>41111604-RU-P02</t>
  </si>
  <si>
    <t>60121524-SP-G01</t>
  </si>
  <si>
    <t>60121524-SP-G02</t>
  </si>
  <si>
    <t>60121524-SP-G03</t>
  </si>
  <si>
    <t>12171703-SI-P01</t>
  </si>
  <si>
    <t>44121905-SP-F01</t>
  </si>
  <si>
    <t>31151804-SW-H01</t>
  </si>
  <si>
    <t>31151804-SW-S01</t>
  </si>
  <si>
    <t>31201503-TA-M01</t>
  </si>
  <si>
    <t>31201503-TA-M02</t>
  </si>
  <si>
    <t>31201517-TA-P01</t>
  </si>
  <si>
    <t>31201512-TA-T01</t>
  </si>
  <si>
    <t>31201512-TA-T02</t>
  </si>
  <si>
    <t>14111704-TT-P01</t>
  </si>
  <si>
    <t>31151507-TW-P01</t>
  </si>
  <si>
    <t>60121124-WR-P01</t>
  </si>
  <si>
    <t>44121612-BL-H01</t>
  </si>
  <si>
    <t>44121612-CU-H01</t>
  </si>
  <si>
    <t>44103202-DS-M01</t>
  </si>
  <si>
    <t>44121619-PS-M01</t>
  </si>
  <si>
    <t>44101602-PU-P01</t>
  </si>
  <si>
    <t>44121618-SS-S01</t>
  </si>
  <si>
    <t>44121615-ST-S01</t>
  </si>
  <si>
    <t>44121615-ST-B01</t>
  </si>
  <si>
    <t>44121613-SR-P01</t>
  </si>
  <si>
    <t>44121605-TD-T01</t>
  </si>
  <si>
    <t>47121702-WB-P01</t>
  </si>
  <si>
    <t>47131604-BR-S01</t>
  </si>
  <si>
    <t>47131604-BR-T01</t>
  </si>
  <si>
    <t>47131829-TB-C01</t>
  </si>
  <si>
    <t>47131805-CL-P01</t>
  </si>
  <si>
    <t>47131811-DE-P02</t>
  </si>
  <si>
    <t>47131803-DS-A01</t>
  </si>
  <si>
    <t>47131601-DU-P01</t>
  </si>
  <si>
    <t>47131802-FW-P02</t>
  </si>
  <si>
    <t>47131830-FC-A01</t>
  </si>
  <si>
    <t>10191509-IN-A01</t>
  </si>
  <si>
    <t>47121804-MP-B01</t>
  </si>
  <si>
    <t>47131613-MP-H02</t>
  </si>
  <si>
    <t>47131619-MP-R01</t>
  </si>
  <si>
    <t>47131501-RG-C01</t>
  </si>
  <si>
    <t>47131602-SC-N01</t>
  </si>
  <si>
    <t>47121701-TB-P02</t>
  </si>
  <si>
    <t>47131811-DE-B02</t>
  </si>
  <si>
    <t>44101602-PB-M01</t>
  </si>
  <si>
    <t>44101807-CA-C01</t>
  </si>
  <si>
    <t>56101504-CM-B01</t>
  </si>
  <si>
    <t>56101504-CM-W01</t>
  </si>
  <si>
    <t>52161535-DV-R01</t>
  </si>
  <si>
    <t>45121517-DO-C01</t>
  </si>
  <si>
    <t>40101604-EF-G01</t>
  </si>
  <si>
    <t>40101604-EF-C01</t>
  </si>
  <si>
    <t>40101604-EF-S01</t>
  </si>
  <si>
    <t>40101604-EF-W01</t>
  </si>
  <si>
    <t>44101714-FX-M01</t>
  </si>
  <si>
    <t>46191601-FE-M01</t>
  </si>
  <si>
    <t>46191601-FE-H01</t>
  </si>
  <si>
    <t>45111609-MM-P01</t>
  </si>
  <si>
    <t>44101601-PT-M01</t>
  </si>
  <si>
    <t>44101603-PS-M01</t>
  </si>
  <si>
    <t>43212102-PR-D02</t>
  </si>
  <si>
    <t>43212102-PR-D01</t>
  </si>
  <si>
    <t>43212105-PR-L01</t>
  </si>
  <si>
    <t>56101519-TM-S01</t>
  </si>
  <si>
    <t>56101519-TM-S02</t>
  </si>
  <si>
    <t>14111506-CF-L11</t>
  </si>
  <si>
    <t>14111506-CF-L12</t>
  </si>
  <si>
    <t>14111506-CF-L21</t>
  </si>
  <si>
    <t>14111506-CF-L22</t>
  </si>
  <si>
    <t>14111506-CF-L31</t>
  </si>
  <si>
    <t>14111506-CF-L32</t>
  </si>
  <si>
    <t>43202003-DV-W01</t>
  </si>
  <si>
    <t>43202010-FD-U01</t>
  </si>
  <si>
    <t>43211708-MO-O01</t>
  </si>
  <si>
    <t>55101524-RA-H01</t>
  </si>
  <si>
    <t>INSECTICIDE, aerosol type, net content: 600ml min</t>
  </si>
  <si>
    <t>STAMP PAD INK, purple or violet</t>
  </si>
  <si>
    <t>ALCOHOL, ethyl, 68%-70%, scented, 500ml (-5ml)</t>
  </si>
  <si>
    <t>CARBON FILM, PE, black, size 210mm x 297mm</t>
  </si>
  <si>
    <t>CARBON FILM, PE, black, size 216mm x 330mm</t>
  </si>
  <si>
    <t>ACETATE, thickness: 0.075mm min (gauge #3)</t>
  </si>
  <si>
    <t>PAPER, PARCHMENT, size: 210 x 297mm, multi-purpose</t>
  </si>
  <si>
    <t>CONTINUOUS FORM, 1 PLY, 280 x 241mm</t>
  </si>
  <si>
    <t>CONTINUOUS FORM, 1 PLY, 280 x 378mm</t>
  </si>
  <si>
    <t>CONTINUOUS FORM, 2 ply, 280mm x 241mm, carbonless</t>
  </si>
  <si>
    <t>CONTINUOUS FORM, 2 ply, 280 x 378mm, carbonless</t>
  </si>
  <si>
    <t>CONTINUOUS FORM, 3 PLY, 280 x 241mm, carbonless</t>
  </si>
  <si>
    <t>CONTINUOUS FORM, 3 PLY, 280 x 378mm, carbonless</t>
  </si>
  <si>
    <t>PAPER, Multi-Purpose (COPY) A4, 70 gsm</t>
  </si>
  <si>
    <t>PAPER, Multi-Purpose (COPY) Legal, 70 gsm</t>
  </si>
  <si>
    <t>NOTEBOOK, STENOGRAPHER, spiral, 40 leaves</t>
  </si>
  <si>
    <t>NOTE PAD, stick on, 50mm x 76mm (2" x 3") min</t>
  </si>
  <si>
    <t>NOTE PAD, stick on, 76mm x 76mm (3" x 3") min</t>
  </si>
  <si>
    <t>NOTE PAD, stick on, 76mm x 100mm (3" x 4") min</t>
  </si>
  <si>
    <t>CARTOLINA, assorted colors</t>
  </si>
  <si>
    <t>PAPER, PAD, ruled, size: 216mm x 330mm (± 2mm)</t>
  </si>
  <si>
    <t>RECORD BOOK, 300 PAGES, size: 214mm x 278mm min</t>
  </si>
  <si>
    <t>RECORD BOOK, 500 PAGES, size: 214mm x 278mm min</t>
  </si>
  <si>
    <t>LOOSELEAF COVER, made of chipboard, for legal</t>
  </si>
  <si>
    <t>TOILET TISSUE PAPER 2-plys sheets, 150 pulls</t>
  </si>
  <si>
    <t>PAPER, THERMAL, 55gsm, size: 216mm±1mm x 30m-0.3m</t>
  </si>
  <si>
    <t>BATTERY, dry cell, AAA, 2 pieces per blister pack</t>
  </si>
  <si>
    <t>BATTERY, dry cell, AA, 2 pieces per blister pack</t>
  </si>
  <si>
    <t>BATTERY, dry cell, D, 1.5 volts, alkaline</t>
  </si>
  <si>
    <t>TWINE, plastic, one (1) kilo per roll</t>
  </si>
  <si>
    <t>STAPLE WIRE, for heavy duty staplers, (23/13)</t>
  </si>
  <si>
    <t>STAPLE WIRE, STANDARD, (26/6)</t>
  </si>
  <si>
    <t>TAPE, ELECTRICAL, 18mm x 16M min</t>
  </si>
  <si>
    <t>TAPE, MASKING, width: 24mm (±1mm)</t>
  </si>
  <si>
    <t>TAPE, MASKING, width: 48mm (±1mm)</t>
  </si>
  <si>
    <t>TAPE, TRANSPARENT, width: 24mm (±1mm)</t>
  </si>
  <si>
    <t>TAPE, TRANSPARENT, width: 48mm (±1mm)</t>
  </si>
  <si>
    <t>TAPE, PACKAGING, width: 48mm (±1mm)</t>
  </si>
  <si>
    <t>GLUE, all purpose, gross weight: 200 grams min</t>
  </si>
  <si>
    <t>ELECTRIC FAN, ORBIT type, ceiling,  metal blade</t>
  </si>
  <si>
    <t>ELECTRIC FAN, INDUSTRIAL, ground type, metal blade</t>
  </si>
  <si>
    <t>ELECTRIC FAN, STAND type, plastic blade</t>
  </si>
  <si>
    <t>ELECTRIC FAN, WALL type, plastic blade</t>
  </si>
  <si>
    <t>RULER, plastic, 450mm (18"), width: 38mm min</t>
  </si>
  <si>
    <t>EXTERNAL HARD DRIVE, 1TB, 2.5"HDD, USB 3.0</t>
  </si>
  <si>
    <t>DVD REWRITABLE, speed: 4x min, 4.7GB capacity min</t>
  </si>
  <si>
    <t>FLASH DRIVE, 16 GB capacity</t>
  </si>
  <si>
    <t>PRINTER, IMPACT DOT MATRIX, 9 pins, 80 columns</t>
  </si>
  <si>
    <t>PRINTER, IMPACT DOT MATRIX, 24 pins, 136 column</t>
  </si>
  <si>
    <t>PRINTER, LASER, monochrome, network-ready</t>
  </si>
  <si>
    <t>PAPER TRIMMER/CUTTING MACHINE, max paper size: B4</t>
  </si>
  <si>
    <t>BINDING AND PUNCHING MACHINE, binding cap: 50mm</t>
  </si>
  <si>
    <t>PUNCHER, paper, heavy duty, with two hole guide</t>
  </si>
  <si>
    <t>PAPER SHREDDER, cutting width: 3mm-4mm</t>
  </si>
  <si>
    <t>FACSIMILE MACHINE, uses thermal paper</t>
  </si>
  <si>
    <t>CALCULATOR, compact, 12 digits</t>
  </si>
  <si>
    <t>TONER CART, HP CE278A, Black</t>
  </si>
  <si>
    <t>INK CART, CANON PG-810, Black</t>
  </si>
  <si>
    <t>INK CART, CANON CL-811, Colored</t>
  </si>
  <si>
    <t>INK CART, EPSON C13T664100 (T6641), Black</t>
  </si>
  <si>
    <t>RIBBON CART, EPSON C13S015516 (#8750), Black</t>
  </si>
  <si>
    <t>DATING AND STAMPING MACHINE, heavy duty</t>
  </si>
  <si>
    <t>DATA FILE BOX, made of chipboard, with closed ends</t>
  </si>
  <si>
    <t>FILE ORGANIZER, expanding, plastic, 12 pockets</t>
  </si>
  <si>
    <t>MAGAZINE FILE BOX, LARGE size, made of chipboard</t>
  </si>
  <si>
    <t>ERASER, FELT, for blackboard/whiteboard</t>
  </si>
  <si>
    <t>ENVELOPE, mailing, white, with window</t>
  </si>
  <si>
    <t>ENVELOPE, DOCUMENTARY, for A4 size document</t>
  </si>
  <si>
    <t>ENVELOPE, DOCUMENTARY, for legal size document</t>
  </si>
  <si>
    <t>ENVELOPE, MAILING,white, 80gsm (-5%)</t>
  </si>
  <si>
    <t>ENVELOPE, EXPANDING, KRAFTBOARD,for legal size doc</t>
  </si>
  <si>
    <t>ENVELOPE, EXPANDING, PLASTIC, 0.50mm thickness min</t>
  </si>
  <si>
    <t>TAPE DISPENSER, TABLE TOP, for 24mm width tape</t>
  </si>
  <si>
    <t>CUTTER BLADE, for heavy duty cutter</t>
  </si>
  <si>
    <t>CUTTER KNIFE, for general purpose</t>
  </si>
  <si>
    <t>STAPLE REMOVER, PLIER-TYPE</t>
  </si>
  <si>
    <t>STAPLER, BINDER TYPE, heavy duty, desktop</t>
  </si>
  <si>
    <t>STAPLER, STANDARD TYPE, load cap: 200 staples min</t>
  </si>
  <si>
    <t>SCISSORS, symmetrical, blade length: 65mm min</t>
  </si>
  <si>
    <t>PENCIL SHARPENER, manual, single cutter head</t>
  </si>
  <si>
    <t>PENCIL, lead, w/ eraser, wood cased, hardness: HB</t>
  </si>
  <si>
    <t>MARKER, PERMANENT, bullet type, black</t>
  </si>
  <si>
    <t>MARKER, PERMANENT, bullet type, blue</t>
  </si>
  <si>
    <t>MARKER, PERMANENT, bullet type, red</t>
  </si>
  <si>
    <t>MARKER, whiteboard, black, felt tip, bullet type</t>
  </si>
  <si>
    <t>MARKER, whiteboard, blue, felt tip, bullet type</t>
  </si>
  <si>
    <t>MARKER, whiteboard, red, felt tip, bullet type</t>
  </si>
  <si>
    <t>CHALK, molded, white, dustless, length: 78mm min</t>
  </si>
  <si>
    <t>MARKER, FLUORESCENT, 3 assorted colors per set</t>
  </si>
  <si>
    <t>CORRECTION TAPE, film base type, UL 6m min</t>
  </si>
  <si>
    <t>STAMP PAD, FELT, bed dimension: 60mm x 100mm min</t>
  </si>
  <si>
    <t>INDEX TAB, self-adhesive, transparent</t>
  </si>
  <si>
    <t>DATA FOLDER, made of chipboard, taglia lock</t>
  </si>
  <si>
    <t>FOLDER, FANCY, for A4 size documents</t>
  </si>
  <si>
    <t>FOLDER, FANCY, for legal size documents</t>
  </si>
  <si>
    <t>FOLDER, L-TYPE, PLASTIC, for A4 size documents</t>
  </si>
  <si>
    <t>FOLDER, L-TYPE, PLASTIC, for legal size documents</t>
  </si>
  <si>
    <t>FOLDER, TAGBOARD, for A4 size documents</t>
  </si>
  <si>
    <t>FOLDER, TAGBOARD, for legal size documents</t>
  </si>
  <si>
    <t>FILE TAB DIVIDER, bristol board, for A4</t>
  </si>
  <si>
    <t>FILE TAB DIVIDER, bristol board, for legal</t>
  </si>
  <si>
    <t>FOLDER, PRESSBOARD, size: 240mm x 370mm (-5mm)</t>
  </si>
  <si>
    <t>RING BINDER, 80 rings, plastic, 32mm x 1.12m</t>
  </si>
  <si>
    <t>PAPER CLIP, vinyl/plastic coat, length: 32mm min</t>
  </si>
  <si>
    <t>PAPER CLIP, vinyl/plastic coat, length: 48mm min</t>
  </si>
  <si>
    <t>CLIP, BACKFOLD, all metal, clamping: 19mm (-1mm)</t>
  </si>
  <si>
    <t>CLIP, BACKFOLD, all metal, clamping: 25mm (-1mm)</t>
  </si>
  <si>
    <t>CLIP, BACKFOLD, all metal, clamping: 32mm (-1mm)</t>
  </si>
  <si>
    <t>CLIP, BACKFOLD, all metal, clamping: 50mm (-1mm)</t>
  </si>
  <si>
    <t>FASTENER, METAL, 70mm between prongs</t>
  </si>
  <si>
    <t>MULTIMEDIA PROJECTOR, 4000 min ANSI Lumens</t>
  </si>
  <si>
    <t>DOCUMENT CAMERA, 3.2M pixels</t>
  </si>
  <si>
    <t>FIRE EXTINGUISHER, PURE HCFC 123, 4.5kgs</t>
  </si>
  <si>
    <t>FIRE EXTINGUISHER, DRY CHEMICAL, 4.5kgs</t>
  </si>
  <si>
    <t>TRASHBAG, plastic, transparent</t>
  </si>
  <si>
    <t>WASTEBASKET, non-rigid plastic</t>
  </si>
  <si>
    <t>MOP BUCKET, heavy duty, hard plastic</t>
  </si>
  <si>
    <t>RAGS, all cotton, 32 pieces per kilogram min</t>
  </si>
  <si>
    <t>DUST PAN, non-rigid plastic, w/ detachable handle</t>
  </si>
  <si>
    <t>SCOURING PAD, made of synthetic nylon, 140 x 220mm</t>
  </si>
  <si>
    <t>BROOM, STICK (TING-TING), usable length: 760mm min</t>
  </si>
  <si>
    <t>MOPHANDLE, heavy duty, aluminum, screw type</t>
  </si>
  <si>
    <t>MOPHEAD, made of rayon, weight: 400 grams min</t>
  </si>
  <si>
    <t>FLOOR WAX, PASTE, RED</t>
  </si>
  <si>
    <t>DISINFECTANT SPRAY, aerosol type, 400-550 grams</t>
  </si>
  <si>
    <t>CLEANSER, SCOURING POWDER, 350g min./can</t>
  </si>
  <si>
    <t>DETERGENT BAR, 140 grams as packed</t>
  </si>
  <si>
    <t>DETERGENT POWDER, all purpose, 1kg</t>
  </si>
  <si>
    <t>AIR FRESHENER, aerosol, 280ml/150g min</t>
  </si>
  <si>
    <t>CLEANER,TOILET BOWL AND URINAL, 900ml-1000ml cap</t>
  </si>
  <si>
    <t>FURNITURE CLEANER, aerosol type, 300ml min per can</t>
  </si>
  <si>
    <t>DIGITAL VOICE RECORDER, memory: 4GB (expandable)</t>
  </si>
  <si>
    <t>HANDBOOK (RA 9184), 7th Edition</t>
  </si>
  <si>
    <t>PHILIPPINE NATIONAL FLAG, 100% polyester</t>
  </si>
  <si>
    <t>CHAIR, monobloc, beige, with backrest, w/o armrest</t>
  </si>
  <si>
    <t>CHAIR,monobloc, white, with backrest, w/o armrest</t>
  </si>
  <si>
    <t>TABLE, MONOBLOC, WHITE, 889 x 889mm (35" x 35")min</t>
  </si>
  <si>
    <t>TABLE, MONOBLOC, BEIGE, 889 x 889mm (35" x 35")min</t>
  </si>
  <si>
    <t>WRAPPING PAPER, kraft, 65gsm (-5%)</t>
  </si>
  <si>
    <t>CLEARBOOK, 20 transparent pockets, for A4 size</t>
  </si>
  <si>
    <t>CLEARBOOK, 20 transparent pockets, for LEGAL size</t>
  </si>
  <si>
    <t>SIGN PEN, BLACK, liquid/gel ink, 0.5mm needle tip</t>
  </si>
  <si>
    <t>SIGN PEN, BLUE, liquid/gel ink, 0.5mm needle tip</t>
  </si>
  <si>
    <t>SIGN PEN, RED, liquid/gel ink, 0.5mm needle tip</t>
  </si>
  <si>
    <t>ERASER, PLASTIC/RUBBER, for pencil draft/writing</t>
  </si>
  <si>
    <t>ticket</t>
  </si>
  <si>
    <t>Agency Account Code</t>
  </si>
  <si>
    <t>Agency Name</t>
  </si>
  <si>
    <t>A001</t>
  </si>
  <si>
    <t>A007</t>
  </si>
  <si>
    <t>A010</t>
  </si>
  <si>
    <t>A014</t>
  </si>
  <si>
    <t>A016</t>
  </si>
  <si>
    <t>A019</t>
  </si>
  <si>
    <t>A021</t>
  </si>
  <si>
    <t>A025</t>
  </si>
  <si>
    <t>A026</t>
  </si>
  <si>
    <t>A030</t>
  </si>
  <si>
    <t>TECHNICAL EDUCATION &amp; SKILLS DEV'T AUTHORITY - NCR</t>
  </si>
  <si>
    <t>A035</t>
  </si>
  <si>
    <t>A038</t>
  </si>
  <si>
    <t>A039</t>
  </si>
  <si>
    <t>A040</t>
  </si>
  <si>
    <t>A044</t>
  </si>
  <si>
    <t>A045</t>
  </si>
  <si>
    <t>A047</t>
  </si>
  <si>
    <t>A048</t>
  </si>
  <si>
    <t>A049</t>
  </si>
  <si>
    <t>A050</t>
  </si>
  <si>
    <t>A053</t>
  </si>
  <si>
    <t>A054</t>
  </si>
  <si>
    <t>A055</t>
  </si>
  <si>
    <t>A057</t>
  </si>
  <si>
    <t>A061</t>
  </si>
  <si>
    <t>A065</t>
  </si>
  <si>
    <t>A066</t>
  </si>
  <si>
    <t>A068</t>
  </si>
  <si>
    <t>A069</t>
  </si>
  <si>
    <t>A073</t>
  </si>
  <si>
    <t>MOVIE AND TELEVISION REVIEW &amp; CLASSIFICATION BOARD</t>
  </si>
  <si>
    <t>A075</t>
  </si>
  <si>
    <t>A076</t>
  </si>
  <si>
    <t>A077</t>
  </si>
  <si>
    <t>A079</t>
  </si>
  <si>
    <t>A083</t>
  </si>
  <si>
    <t>A084</t>
  </si>
  <si>
    <t>A085</t>
  </si>
  <si>
    <t>A088</t>
  </si>
  <si>
    <t>A090</t>
  </si>
  <si>
    <t>A093</t>
  </si>
  <si>
    <t>A094</t>
  </si>
  <si>
    <t>A095</t>
  </si>
  <si>
    <t>A114</t>
  </si>
  <si>
    <t>A119</t>
  </si>
  <si>
    <t>A121</t>
  </si>
  <si>
    <t>A122</t>
  </si>
  <si>
    <t>A134</t>
  </si>
  <si>
    <t>A141</t>
  </si>
  <si>
    <t>A143</t>
  </si>
  <si>
    <t>A162</t>
  </si>
  <si>
    <t>NAT'L COMMISSION ON INDIGENOUS PEOPLES - REGION IV</t>
  </si>
  <si>
    <t>A166</t>
  </si>
  <si>
    <t>A173</t>
  </si>
  <si>
    <t>A176</t>
  </si>
  <si>
    <t>A182</t>
  </si>
  <si>
    <t>A184</t>
  </si>
  <si>
    <t>A185</t>
  </si>
  <si>
    <t>A186</t>
  </si>
  <si>
    <t>A188</t>
  </si>
  <si>
    <t>A189</t>
  </si>
  <si>
    <t>A190</t>
  </si>
  <si>
    <t>A192</t>
  </si>
  <si>
    <t>A193</t>
  </si>
  <si>
    <t>A194</t>
  </si>
  <si>
    <t>A195</t>
  </si>
  <si>
    <t>A196</t>
  </si>
  <si>
    <t>A197</t>
  </si>
  <si>
    <t>A198</t>
  </si>
  <si>
    <t>A199</t>
  </si>
  <si>
    <t>OFFICE OF THE SPECIAL ENVOY ON TRANSNATIONAL CRIME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</si>
  <si>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</si>
  <si>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</si>
  <si>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</si>
  <si>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</si>
  <si>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</si>
  <si>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</si>
  <si>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</si>
  <si>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</si>
  <si>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</si>
  <si>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</si>
  <si>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</si>
  <si>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B001</t>
  </si>
  <si>
    <t>B006</t>
  </si>
  <si>
    <t>B015</t>
  </si>
  <si>
    <t>B016</t>
  </si>
  <si>
    <t>B031</t>
  </si>
  <si>
    <t>B035</t>
  </si>
  <si>
    <t>B036</t>
  </si>
  <si>
    <t>SOP-SPEC'L OVERSIGHT COMMITTEE ON ECONOMIC AFFAIRS</t>
  </si>
  <si>
    <t>BBBB</t>
  </si>
  <si>
    <t>C001</t>
  </si>
  <si>
    <t>C003</t>
  </si>
  <si>
    <t>C004</t>
  </si>
  <si>
    <t>C005</t>
  </si>
  <si>
    <t>C006</t>
  </si>
  <si>
    <t>C014</t>
  </si>
  <si>
    <t>C017</t>
  </si>
  <si>
    <t>C018</t>
  </si>
  <si>
    <t>C019</t>
  </si>
  <si>
    <t>C023</t>
  </si>
  <si>
    <t>C024</t>
  </si>
  <si>
    <t>C026</t>
  </si>
  <si>
    <t>C029</t>
  </si>
  <si>
    <t>C030</t>
  </si>
  <si>
    <t>C032</t>
  </si>
  <si>
    <t>C037</t>
  </si>
  <si>
    <t>C039</t>
  </si>
  <si>
    <t>C040</t>
  </si>
  <si>
    <t>D001</t>
  </si>
  <si>
    <t>D008</t>
  </si>
  <si>
    <t>D016</t>
  </si>
  <si>
    <t>D019</t>
  </si>
  <si>
    <t>D020</t>
  </si>
  <si>
    <t>D021</t>
  </si>
  <si>
    <t>D043</t>
  </si>
  <si>
    <t>D044</t>
  </si>
  <si>
    <t>D045</t>
  </si>
  <si>
    <t>D047</t>
  </si>
  <si>
    <t>D048</t>
  </si>
  <si>
    <t>D049</t>
  </si>
  <si>
    <t>D050</t>
  </si>
  <si>
    <t>D051</t>
  </si>
  <si>
    <t>D054</t>
  </si>
  <si>
    <t>D055</t>
  </si>
  <si>
    <t>D056</t>
  </si>
  <si>
    <t>D057</t>
  </si>
  <si>
    <t>D058</t>
  </si>
  <si>
    <t>D059</t>
  </si>
  <si>
    <t>D060</t>
  </si>
  <si>
    <t>D061</t>
  </si>
  <si>
    <t>NATIONAL NUTRITION COUNCIL NATIONAL CAPITAL REGION</t>
  </si>
  <si>
    <t>D064</t>
  </si>
  <si>
    <t>D070</t>
  </si>
  <si>
    <t>D073</t>
  </si>
  <si>
    <t>D074</t>
  </si>
  <si>
    <t>DEPT.OF AGRICULTURE-R O 3-PAMPANGA (l994 OLD ACCT)</t>
  </si>
  <si>
    <t>D075</t>
  </si>
  <si>
    <t>D076</t>
  </si>
  <si>
    <t>D078</t>
  </si>
  <si>
    <t>D083</t>
  </si>
  <si>
    <t>D086</t>
  </si>
  <si>
    <t>D087</t>
  </si>
  <si>
    <t>D088</t>
  </si>
  <si>
    <t>D089</t>
  </si>
  <si>
    <t>D092</t>
  </si>
  <si>
    <t>D093</t>
  </si>
  <si>
    <t>D096</t>
  </si>
  <si>
    <t>D101</t>
  </si>
  <si>
    <t>D102</t>
  </si>
  <si>
    <t>D106</t>
  </si>
  <si>
    <t>E007</t>
  </si>
  <si>
    <t>E084</t>
  </si>
  <si>
    <t>E085</t>
  </si>
  <si>
    <t>E086</t>
  </si>
  <si>
    <t>E087</t>
  </si>
  <si>
    <t>E088</t>
  </si>
  <si>
    <t>E089</t>
  </si>
  <si>
    <t>E090</t>
  </si>
  <si>
    <t>E091</t>
  </si>
  <si>
    <t>E092</t>
  </si>
  <si>
    <t>E093</t>
  </si>
  <si>
    <t>E094</t>
  </si>
  <si>
    <t>E095</t>
  </si>
  <si>
    <t>E096</t>
  </si>
  <si>
    <t>E100</t>
  </si>
  <si>
    <t>E101</t>
  </si>
  <si>
    <t>E108</t>
  </si>
  <si>
    <t>E109</t>
  </si>
  <si>
    <t>E112</t>
  </si>
  <si>
    <t>E120</t>
  </si>
  <si>
    <t>E121</t>
  </si>
  <si>
    <t>E122</t>
  </si>
  <si>
    <t>E124</t>
  </si>
  <si>
    <t>E125</t>
  </si>
  <si>
    <t>E126</t>
  </si>
  <si>
    <t>E129</t>
  </si>
  <si>
    <t>E133</t>
  </si>
  <si>
    <t>E141</t>
  </si>
  <si>
    <t>E143</t>
  </si>
  <si>
    <t>E145</t>
  </si>
  <si>
    <t>EE01</t>
  </si>
  <si>
    <t>EE04</t>
  </si>
  <si>
    <t>EE05</t>
  </si>
  <si>
    <t>F001</t>
  </si>
  <si>
    <t>F002</t>
  </si>
  <si>
    <t>F003</t>
  </si>
  <si>
    <t>F004</t>
  </si>
  <si>
    <t>F005</t>
  </si>
  <si>
    <t>F006</t>
  </si>
  <si>
    <t>F007</t>
  </si>
  <si>
    <t>F008</t>
  </si>
  <si>
    <t>DEPARTMENT OF EDUCATION-MAIN-PAYROLL SERVICES DIV.</t>
  </si>
  <si>
    <t>F009</t>
  </si>
  <si>
    <t>F010</t>
  </si>
  <si>
    <t>F011</t>
  </si>
  <si>
    <t>DEPT.OF EDUCATION-MAIN-AGR'L EDUC'N OUTREACH PROG.</t>
  </si>
  <si>
    <t>F012</t>
  </si>
  <si>
    <t>F013</t>
  </si>
  <si>
    <t>F014</t>
  </si>
  <si>
    <t>F015</t>
  </si>
  <si>
    <t>F016</t>
  </si>
  <si>
    <t>F017</t>
  </si>
  <si>
    <t>DEPARTMENT OF EDUCATION-BEE-STAFF DEVELOPMENT DIV.</t>
  </si>
  <si>
    <t>F018</t>
  </si>
  <si>
    <t>DEPARTMENT OF EDUCATION-BEE/SPECIAL EDUCATION DIV.</t>
  </si>
  <si>
    <t>F019</t>
  </si>
  <si>
    <t>F020</t>
  </si>
  <si>
    <t>F021</t>
  </si>
  <si>
    <t>F022</t>
  </si>
  <si>
    <t>F023</t>
  </si>
  <si>
    <t>F024</t>
  </si>
  <si>
    <t>F025</t>
  </si>
  <si>
    <t>F027</t>
  </si>
  <si>
    <t>F028</t>
  </si>
  <si>
    <t>F029</t>
  </si>
  <si>
    <t>F030</t>
  </si>
  <si>
    <t>EDUCATIONAL DEV'T PROJECTS IMPLEMENTING TASK FORCE</t>
  </si>
  <si>
    <t>F031</t>
  </si>
  <si>
    <t>F032</t>
  </si>
  <si>
    <t>F033</t>
  </si>
  <si>
    <t>F034</t>
  </si>
  <si>
    <t>F035</t>
  </si>
  <si>
    <t>F036</t>
  </si>
  <si>
    <t>F037</t>
  </si>
  <si>
    <t>F038</t>
  </si>
  <si>
    <t>F039</t>
  </si>
  <si>
    <t>F040</t>
  </si>
  <si>
    <t>F041</t>
  </si>
  <si>
    <t>F042</t>
  </si>
  <si>
    <t>F043</t>
  </si>
  <si>
    <t>F044</t>
  </si>
  <si>
    <t>F045</t>
  </si>
  <si>
    <t>F046</t>
  </si>
  <si>
    <t>F047</t>
  </si>
  <si>
    <t>DEPED-NCR-REGIONAL EDUCATIONAL LEARNING CTR.(RELC)</t>
  </si>
  <si>
    <t>F048</t>
  </si>
  <si>
    <t>F049</t>
  </si>
  <si>
    <t>F050</t>
  </si>
  <si>
    <t>F051</t>
  </si>
  <si>
    <t>F052</t>
  </si>
  <si>
    <t>F053</t>
  </si>
  <si>
    <t>F054</t>
  </si>
  <si>
    <t>F055</t>
  </si>
  <si>
    <t>F056</t>
  </si>
  <si>
    <t>F057</t>
  </si>
  <si>
    <t>F058</t>
  </si>
  <si>
    <t>F059</t>
  </si>
  <si>
    <t>F060</t>
  </si>
  <si>
    <t>F061</t>
  </si>
  <si>
    <t>F062</t>
  </si>
  <si>
    <t>F063</t>
  </si>
  <si>
    <t>F064</t>
  </si>
  <si>
    <t>F065</t>
  </si>
  <si>
    <t>F066</t>
  </si>
  <si>
    <t>F067</t>
  </si>
  <si>
    <t>F068</t>
  </si>
  <si>
    <t>F069</t>
  </si>
  <si>
    <t>F070</t>
  </si>
  <si>
    <t>F071</t>
  </si>
  <si>
    <t>F072</t>
  </si>
  <si>
    <t>F073</t>
  </si>
  <si>
    <t>F074</t>
  </si>
  <si>
    <t>F075</t>
  </si>
  <si>
    <t>F076</t>
  </si>
  <si>
    <t>F077</t>
  </si>
  <si>
    <t>F078</t>
  </si>
  <si>
    <t>F079</t>
  </si>
  <si>
    <t>DEPARTMENT OF EDUC'N-REGION X-MALAYBALAY, BUKIDNON</t>
  </si>
  <si>
    <t>F080</t>
  </si>
  <si>
    <t>F081</t>
  </si>
  <si>
    <t>F082</t>
  </si>
  <si>
    <t>F083</t>
  </si>
  <si>
    <t>F084</t>
  </si>
  <si>
    <t>F085</t>
  </si>
  <si>
    <t>F086</t>
  </si>
  <si>
    <t>F087</t>
  </si>
  <si>
    <t>F088</t>
  </si>
  <si>
    <t>F089</t>
  </si>
  <si>
    <t>F090</t>
  </si>
  <si>
    <t>F091</t>
  </si>
  <si>
    <t>F092</t>
  </si>
  <si>
    <t>F093</t>
  </si>
  <si>
    <t>F094</t>
  </si>
  <si>
    <t>F095</t>
  </si>
  <si>
    <t>F096</t>
  </si>
  <si>
    <t>F097</t>
  </si>
  <si>
    <t>F098</t>
  </si>
  <si>
    <t>F099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</si>
  <si>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</si>
  <si>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</si>
  <si>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</si>
  <si>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</si>
  <si>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</si>
  <si>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</si>
  <si>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</si>
  <si>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</si>
  <si>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</si>
  <si>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</si>
  <si>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</si>
  <si>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</si>
  <si>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</si>
  <si>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</si>
  <si>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</si>
  <si>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GEN. EMILIO AGUINALDO INTEGRATED SCHOOL-H.S. DEPT.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</si>
  <si>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</si>
  <si>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</si>
  <si>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</si>
  <si>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</si>
  <si>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</si>
  <si>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</si>
  <si>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</si>
  <si>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</si>
  <si>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</si>
  <si>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</si>
  <si>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</si>
  <si>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</si>
  <si>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</si>
  <si>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</si>
  <si>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</si>
  <si>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</si>
  <si>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</si>
  <si>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</si>
  <si>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</si>
  <si>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</si>
  <si>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</si>
  <si>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</si>
  <si>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</si>
  <si>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</si>
  <si>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</si>
  <si>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</si>
  <si>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</si>
  <si>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</si>
  <si>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</si>
  <si>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</si>
  <si>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</si>
  <si>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</si>
  <si>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</si>
  <si>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</si>
  <si>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</si>
  <si>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</si>
  <si>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</si>
  <si>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</si>
  <si>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</si>
  <si>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</si>
  <si>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</si>
  <si>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</si>
  <si>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</si>
  <si>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</si>
  <si>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RIZAL EXP'L STATION &amp; PILOT SCHOOL OF COTTAGE IND.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</si>
  <si>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</si>
  <si>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</si>
  <si>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</si>
  <si>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</si>
  <si>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</si>
  <si>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</si>
  <si>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</si>
  <si>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</si>
  <si>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</si>
  <si>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</si>
  <si>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</si>
  <si>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</si>
  <si>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</si>
  <si>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</si>
  <si>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</si>
  <si>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</si>
  <si>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F175</t>
  </si>
  <si>
    <t>F176</t>
  </si>
  <si>
    <t>F177</t>
  </si>
  <si>
    <t>F178</t>
  </si>
  <si>
    <t>F179</t>
  </si>
  <si>
    <t>F180</t>
  </si>
  <si>
    <t>F181</t>
  </si>
  <si>
    <t>F182</t>
  </si>
  <si>
    <t>F183</t>
  </si>
  <si>
    <t>F184</t>
  </si>
  <si>
    <t>F186</t>
  </si>
  <si>
    <t>F187</t>
  </si>
  <si>
    <t>F188</t>
  </si>
  <si>
    <t>F189</t>
  </si>
  <si>
    <t>F191</t>
  </si>
  <si>
    <t>F192</t>
  </si>
  <si>
    <t>F193</t>
  </si>
  <si>
    <t>F194</t>
  </si>
  <si>
    <t>F195</t>
  </si>
  <si>
    <t>F196</t>
  </si>
  <si>
    <t>F197</t>
  </si>
  <si>
    <t>F198</t>
  </si>
  <si>
    <t>F199</t>
  </si>
  <si>
    <t>F200</t>
  </si>
  <si>
    <t>F201</t>
  </si>
  <si>
    <t>F202</t>
  </si>
  <si>
    <t>F203</t>
  </si>
  <si>
    <t>DepEd-SECONDARY EDUC'N DEV'T &amp; IMPROVEMENT PROJECT</t>
  </si>
  <si>
    <t>F204</t>
  </si>
  <si>
    <t>F206</t>
  </si>
  <si>
    <t>F207</t>
  </si>
  <si>
    <t>F208</t>
  </si>
  <si>
    <t>F209</t>
  </si>
  <si>
    <t>F210</t>
  </si>
  <si>
    <t>F211</t>
  </si>
  <si>
    <t>F212</t>
  </si>
  <si>
    <t>F213</t>
  </si>
  <si>
    <t>F214</t>
  </si>
  <si>
    <t>F215</t>
  </si>
  <si>
    <t>F216</t>
  </si>
  <si>
    <t>F217</t>
  </si>
  <si>
    <t>F218</t>
  </si>
  <si>
    <t>F219</t>
  </si>
  <si>
    <t>F220</t>
  </si>
  <si>
    <t>F221</t>
  </si>
  <si>
    <t>F222</t>
  </si>
  <si>
    <t>F223</t>
  </si>
  <si>
    <t>F224</t>
  </si>
  <si>
    <t>F225</t>
  </si>
  <si>
    <t>F226</t>
  </si>
  <si>
    <t>F227</t>
  </si>
  <si>
    <t>F228</t>
  </si>
  <si>
    <t>F229</t>
  </si>
  <si>
    <t>F230</t>
  </si>
  <si>
    <t>F231</t>
  </si>
  <si>
    <t>F232</t>
  </si>
  <si>
    <t>F233</t>
  </si>
  <si>
    <t>F234</t>
  </si>
  <si>
    <t>F235</t>
  </si>
  <si>
    <t>F236</t>
  </si>
  <si>
    <t>F237</t>
  </si>
  <si>
    <t>F238</t>
  </si>
  <si>
    <t>F239</t>
  </si>
  <si>
    <t>F240</t>
  </si>
  <si>
    <t>F241</t>
  </si>
  <si>
    <t>F242</t>
  </si>
  <si>
    <t>F243</t>
  </si>
  <si>
    <t>F244</t>
  </si>
  <si>
    <t>F245</t>
  </si>
  <si>
    <t>F246</t>
  </si>
  <si>
    <t>F247</t>
  </si>
  <si>
    <t>F248</t>
  </si>
  <si>
    <t>F249</t>
  </si>
  <si>
    <t>F250</t>
  </si>
  <si>
    <t>F251</t>
  </si>
  <si>
    <t>F252</t>
  </si>
  <si>
    <t>F253</t>
  </si>
  <si>
    <t>F254</t>
  </si>
  <si>
    <t>F255</t>
  </si>
  <si>
    <t>F256</t>
  </si>
  <si>
    <t>F257</t>
  </si>
  <si>
    <t>F258</t>
  </si>
  <si>
    <t>F259</t>
  </si>
  <si>
    <t>F260</t>
  </si>
  <si>
    <t>F261</t>
  </si>
  <si>
    <t>F262</t>
  </si>
  <si>
    <t>F263</t>
  </si>
  <si>
    <t>F264</t>
  </si>
  <si>
    <t>F265</t>
  </si>
  <si>
    <t>F266</t>
  </si>
  <si>
    <t>F267</t>
  </si>
  <si>
    <t>F268</t>
  </si>
  <si>
    <t>F269</t>
  </si>
  <si>
    <t>F270</t>
  </si>
  <si>
    <t>F271</t>
  </si>
  <si>
    <t>F272</t>
  </si>
  <si>
    <t>F273</t>
  </si>
  <si>
    <t>F274</t>
  </si>
  <si>
    <t>F275</t>
  </si>
  <si>
    <t>F276</t>
  </si>
  <si>
    <t>F277</t>
  </si>
  <si>
    <t>F278</t>
  </si>
  <si>
    <t>F279</t>
  </si>
  <si>
    <t>F280</t>
  </si>
  <si>
    <t>F281</t>
  </si>
  <si>
    <t>F282</t>
  </si>
  <si>
    <t>F283</t>
  </si>
  <si>
    <t>F285</t>
  </si>
  <si>
    <t>F286</t>
  </si>
  <si>
    <t>F287</t>
  </si>
  <si>
    <t>F288</t>
  </si>
  <si>
    <t>F289</t>
  </si>
  <si>
    <t>F290</t>
  </si>
  <si>
    <t>F291</t>
  </si>
  <si>
    <t>F292</t>
  </si>
  <si>
    <t>F293</t>
  </si>
  <si>
    <t>F294</t>
  </si>
  <si>
    <t>F295</t>
  </si>
  <si>
    <t>F296</t>
  </si>
  <si>
    <t>F297</t>
  </si>
  <si>
    <t>F298</t>
  </si>
  <si>
    <t>F299</t>
  </si>
  <si>
    <t>F300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</si>
  <si>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</si>
  <si>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</si>
  <si>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</si>
  <si>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</si>
  <si>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</si>
  <si>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</si>
  <si>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</si>
  <si>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</si>
  <si>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</si>
  <si>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</si>
  <si>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</si>
  <si>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</si>
  <si>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DR. JUAN A. PASTOR MEM'L NAT'L HIGH SCHOOL - IBAAN</t>
  </si>
  <si>
    <t>F313</t>
  </si>
  <si>
    <t>F314</t>
  </si>
  <si>
    <t>F315</t>
  </si>
  <si>
    <t>F316</t>
  </si>
  <si>
    <t>F317</t>
  </si>
  <si>
    <t>F318</t>
  </si>
  <si>
    <t>F319</t>
  </si>
  <si>
    <t>F320</t>
  </si>
  <si>
    <t>F321</t>
  </si>
  <si>
    <t>F322</t>
  </si>
  <si>
    <t>F323</t>
  </si>
  <si>
    <t>F324</t>
  </si>
  <si>
    <t>F325</t>
  </si>
  <si>
    <t>F326</t>
  </si>
  <si>
    <t>F327</t>
  </si>
  <si>
    <t>F328</t>
  </si>
  <si>
    <t>F329</t>
  </si>
  <si>
    <t>F330</t>
  </si>
  <si>
    <t>F331</t>
  </si>
  <si>
    <t>F332</t>
  </si>
  <si>
    <t>F333</t>
  </si>
  <si>
    <t>F334</t>
  </si>
  <si>
    <t>F335</t>
  </si>
  <si>
    <t>F336</t>
  </si>
  <si>
    <t>F337</t>
  </si>
  <si>
    <t>F338</t>
  </si>
  <si>
    <t>F339</t>
  </si>
  <si>
    <t>F340</t>
  </si>
  <si>
    <t>F341</t>
  </si>
  <si>
    <t>F342</t>
  </si>
  <si>
    <t>F343</t>
  </si>
  <si>
    <t>F344</t>
  </si>
  <si>
    <t>F345</t>
  </si>
  <si>
    <t>F346</t>
  </si>
  <si>
    <t>F347</t>
  </si>
  <si>
    <t>F348</t>
  </si>
  <si>
    <t>F349</t>
  </si>
  <si>
    <t>F350</t>
  </si>
  <si>
    <t>F351</t>
  </si>
  <si>
    <t>F352</t>
  </si>
  <si>
    <t>F353</t>
  </si>
  <si>
    <t>F354</t>
  </si>
  <si>
    <t>F355</t>
  </si>
  <si>
    <t>F356</t>
  </si>
  <si>
    <t>F357</t>
  </si>
  <si>
    <t>F358</t>
  </si>
  <si>
    <t>F359</t>
  </si>
  <si>
    <t>F360</t>
  </si>
  <si>
    <t>F361</t>
  </si>
  <si>
    <t>F362</t>
  </si>
  <si>
    <t>F363</t>
  </si>
  <si>
    <t>F364</t>
  </si>
  <si>
    <t>F365</t>
  </si>
  <si>
    <t>F366</t>
  </si>
  <si>
    <t>F367</t>
  </si>
  <si>
    <t>F368</t>
  </si>
  <si>
    <t>F369</t>
  </si>
  <si>
    <t>F370</t>
  </si>
  <si>
    <t>F371</t>
  </si>
  <si>
    <t>F372</t>
  </si>
  <si>
    <t>F373</t>
  </si>
  <si>
    <t>F374</t>
  </si>
  <si>
    <t>F375</t>
  </si>
  <si>
    <t>F376</t>
  </si>
  <si>
    <t>F377</t>
  </si>
  <si>
    <t>F378</t>
  </si>
  <si>
    <t>F379</t>
  </si>
  <si>
    <t>F380</t>
  </si>
  <si>
    <t>F381</t>
  </si>
  <si>
    <t>F382</t>
  </si>
  <si>
    <t>F383</t>
  </si>
  <si>
    <t>F384</t>
  </si>
  <si>
    <t>F385</t>
  </si>
  <si>
    <t>F386</t>
  </si>
  <si>
    <t>F387</t>
  </si>
  <si>
    <t>F388</t>
  </si>
  <si>
    <t>F389</t>
  </si>
  <si>
    <t>F390</t>
  </si>
  <si>
    <t>F391</t>
  </si>
  <si>
    <t>F392</t>
  </si>
  <si>
    <t>F393</t>
  </si>
  <si>
    <t>F394</t>
  </si>
  <si>
    <t>F395</t>
  </si>
  <si>
    <t>F396</t>
  </si>
  <si>
    <t>F397</t>
  </si>
  <si>
    <t>F398</t>
  </si>
  <si>
    <t>F399</t>
  </si>
  <si>
    <t>F400</t>
  </si>
  <si>
    <t>F401</t>
  </si>
  <si>
    <t>F402</t>
  </si>
  <si>
    <t>F403</t>
  </si>
  <si>
    <t>F404</t>
  </si>
  <si>
    <t>F405</t>
  </si>
  <si>
    <t>F406</t>
  </si>
  <si>
    <t>F407</t>
  </si>
  <si>
    <t>F408</t>
  </si>
  <si>
    <t>F409</t>
  </si>
  <si>
    <t>F410</t>
  </si>
  <si>
    <t>F411</t>
  </si>
  <si>
    <t>F412</t>
  </si>
  <si>
    <t>F413</t>
  </si>
  <si>
    <t>F414</t>
  </si>
  <si>
    <t>F415</t>
  </si>
  <si>
    <t>F416</t>
  </si>
  <si>
    <t>F417</t>
  </si>
  <si>
    <t>F418</t>
  </si>
  <si>
    <t>F419</t>
  </si>
  <si>
    <t>F420</t>
  </si>
  <si>
    <t>F421</t>
  </si>
  <si>
    <t>F422</t>
  </si>
  <si>
    <t>F423</t>
  </si>
  <si>
    <t>F424</t>
  </si>
  <si>
    <t>F425</t>
  </si>
  <si>
    <t>F426</t>
  </si>
  <si>
    <t>F427</t>
  </si>
  <si>
    <t>F428</t>
  </si>
  <si>
    <t>F429</t>
  </si>
  <si>
    <t>F430</t>
  </si>
  <si>
    <t>F431</t>
  </si>
  <si>
    <t>F432</t>
  </si>
  <si>
    <t>F433</t>
  </si>
  <si>
    <t>DEPED-DIVISION OF CAVITE PROVINCE (TRECE MARTIRES)</t>
  </si>
  <si>
    <t>F434</t>
  </si>
  <si>
    <t>F435</t>
  </si>
  <si>
    <t>F436</t>
  </si>
  <si>
    <t>F437</t>
  </si>
  <si>
    <t>F438</t>
  </si>
  <si>
    <t>F439</t>
  </si>
  <si>
    <t>F440</t>
  </si>
  <si>
    <t>F441</t>
  </si>
  <si>
    <t>F442</t>
  </si>
  <si>
    <t>F443</t>
  </si>
  <si>
    <t>F444</t>
  </si>
  <si>
    <t>F445</t>
  </si>
  <si>
    <t>F446</t>
  </si>
  <si>
    <t>F447</t>
  </si>
  <si>
    <t>F448</t>
  </si>
  <si>
    <t>F449</t>
  </si>
  <si>
    <t>F450</t>
  </si>
  <si>
    <t>F451</t>
  </si>
  <si>
    <t>F452</t>
  </si>
  <si>
    <t>F453</t>
  </si>
  <si>
    <t>F454</t>
  </si>
  <si>
    <t>F455</t>
  </si>
  <si>
    <t>F456</t>
  </si>
  <si>
    <t>F457</t>
  </si>
  <si>
    <t>F458</t>
  </si>
  <si>
    <t>F459</t>
  </si>
  <si>
    <t>F460</t>
  </si>
  <si>
    <t>F461</t>
  </si>
  <si>
    <t>F462</t>
  </si>
  <si>
    <t>F463</t>
  </si>
  <si>
    <t>F464</t>
  </si>
  <si>
    <t>F465</t>
  </si>
  <si>
    <t>F466</t>
  </si>
  <si>
    <t>F467</t>
  </si>
  <si>
    <t>F468</t>
  </si>
  <si>
    <t>F469</t>
  </si>
  <si>
    <t>F470</t>
  </si>
  <si>
    <t>F471</t>
  </si>
  <si>
    <t>F472</t>
  </si>
  <si>
    <t>F473</t>
  </si>
  <si>
    <t>F474</t>
  </si>
  <si>
    <t>F475</t>
  </si>
  <si>
    <t>F476</t>
  </si>
  <si>
    <t>F477</t>
  </si>
  <si>
    <t>F478</t>
  </si>
  <si>
    <t>F479</t>
  </si>
  <si>
    <t>F480</t>
  </si>
  <si>
    <t>F481</t>
  </si>
  <si>
    <t>F482</t>
  </si>
  <si>
    <t>F483</t>
  </si>
  <si>
    <t>F484</t>
  </si>
  <si>
    <t>F485</t>
  </si>
  <si>
    <t>F486</t>
  </si>
  <si>
    <t>F487</t>
  </si>
  <si>
    <t>F488</t>
  </si>
  <si>
    <t>F489</t>
  </si>
  <si>
    <t>F490</t>
  </si>
  <si>
    <t>F491</t>
  </si>
  <si>
    <t>F492</t>
  </si>
  <si>
    <t>F493</t>
  </si>
  <si>
    <t>F494</t>
  </si>
  <si>
    <t>GEN.LICERIO GERONIMO MEMORIAL NATIONAL HIGH SCHOOL</t>
  </si>
  <si>
    <t>F495</t>
  </si>
  <si>
    <t>F496</t>
  </si>
  <si>
    <t>F497</t>
  </si>
  <si>
    <t>F498</t>
  </si>
  <si>
    <t>F499</t>
  </si>
  <si>
    <t>F500</t>
  </si>
  <si>
    <t>MANUEL I. SANTOS MEMORIAL NAT'L HIGH SCHOOL-TAYTAY</t>
  </si>
  <si>
    <t>F501</t>
  </si>
  <si>
    <t>F502</t>
  </si>
  <si>
    <t>F503</t>
  </si>
  <si>
    <t>F504</t>
  </si>
  <si>
    <t>F505</t>
  </si>
  <si>
    <t>F506</t>
  </si>
  <si>
    <t>F507</t>
  </si>
  <si>
    <t>F508</t>
  </si>
  <si>
    <t>F509</t>
  </si>
  <si>
    <t>F510</t>
  </si>
  <si>
    <t>F511</t>
  </si>
  <si>
    <t>F512</t>
  </si>
  <si>
    <t>F513</t>
  </si>
  <si>
    <t>F514</t>
  </si>
  <si>
    <t>F515</t>
  </si>
  <si>
    <t>F516</t>
  </si>
  <si>
    <t>F517</t>
  </si>
  <si>
    <t>F518</t>
  </si>
  <si>
    <t>F519</t>
  </si>
  <si>
    <t>NORTH BAY BOULEVARD ELEMENTARY SCHOOL-NAVOTAS CITY</t>
  </si>
  <si>
    <t>F520</t>
  </si>
  <si>
    <t>F521</t>
  </si>
  <si>
    <t>F522</t>
  </si>
  <si>
    <t>F523</t>
  </si>
  <si>
    <t>F524</t>
  </si>
  <si>
    <t>F525</t>
  </si>
  <si>
    <t>F526</t>
  </si>
  <si>
    <t>F527</t>
  </si>
  <si>
    <t>F528</t>
  </si>
  <si>
    <t>F529</t>
  </si>
  <si>
    <t>F530</t>
  </si>
  <si>
    <t>F531</t>
  </si>
  <si>
    <t>F532</t>
  </si>
  <si>
    <t>F533</t>
  </si>
  <si>
    <t>F534</t>
  </si>
  <si>
    <t>F535</t>
  </si>
  <si>
    <t>F536</t>
  </si>
  <si>
    <t>F537</t>
  </si>
  <si>
    <t>F538</t>
  </si>
  <si>
    <t>F539</t>
  </si>
  <si>
    <t>F540</t>
  </si>
  <si>
    <t>F541</t>
  </si>
  <si>
    <t>F542</t>
  </si>
  <si>
    <t>F543</t>
  </si>
  <si>
    <t>F544</t>
  </si>
  <si>
    <t>F545</t>
  </si>
  <si>
    <t>F546</t>
  </si>
  <si>
    <t>F547</t>
  </si>
  <si>
    <t>F548</t>
  </si>
  <si>
    <t>F549</t>
  </si>
  <si>
    <t>MONTALBAN HEIGHTS NAT'L HIGH SCH-RODRIGUEZ, RIZAL</t>
  </si>
  <si>
    <t>F550</t>
  </si>
  <si>
    <t>F551</t>
  </si>
  <si>
    <t>F552</t>
  </si>
  <si>
    <t>F553</t>
  </si>
  <si>
    <t>F554</t>
  </si>
  <si>
    <t>F555</t>
  </si>
  <si>
    <t>BENJAMIN B. ESGUERRA MEMORIAL NATIONAL HIGH SCHOOL</t>
  </si>
  <si>
    <t>F556</t>
  </si>
  <si>
    <t>F557</t>
  </si>
  <si>
    <t>F558</t>
  </si>
  <si>
    <t>F559</t>
  </si>
  <si>
    <t>F560</t>
  </si>
  <si>
    <t>F561</t>
  </si>
  <si>
    <t>F562</t>
  </si>
  <si>
    <t>F563</t>
  </si>
  <si>
    <t>F564</t>
  </si>
  <si>
    <t>F565</t>
  </si>
  <si>
    <t>F566</t>
  </si>
  <si>
    <t>F567</t>
  </si>
  <si>
    <t>F568</t>
  </si>
  <si>
    <t>F569</t>
  </si>
  <si>
    <t>F570</t>
  </si>
  <si>
    <t>F571</t>
  </si>
  <si>
    <t>F572</t>
  </si>
  <si>
    <t>F573</t>
  </si>
  <si>
    <t>F574</t>
  </si>
  <si>
    <t>F575</t>
  </si>
  <si>
    <t>F576</t>
  </si>
  <si>
    <t>F577</t>
  </si>
  <si>
    <t>F578</t>
  </si>
  <si>
    <t>F579</t>
  </si>
  <si>
    <t>F580</t>
  </si>
  <si>
    <t>F581</t>
  </si>
  <si>
    <t>F582</t>
  </si>
  <si>
    <t>F583</t>
  </si>
  <si>
    <t>F584</t>
  </si>
  <si>
    <t>F585</t>
  </si>
  <si>
    <t>F586</t>
  </si>
  <si>
    <t>F587</t>
  </si>
  <si>
    <t>F588</t>
  </si>
  <si>
    <t>F589</t>
  </si>
  <si>
    <t>F590</t>
  </si>
  <si>
    <t>F591</t>
  </si>
  <si>
    <t>F592</t>
  </si>
  <si>
    <t>F593</t>
  </si>
  <si>
    <t>F594</t>
  </si>
  <si>
    <t>F595</t>
  </si>
  <si>
    <t>F596</t>
  </si>
  <si>
    <t>F597</t>
  </si>
  <si>
    <t>F598</t>
  </si>
  <si>
    <t>F599</t>
  </si>
  <si>
    <t>F600</t>
  </si>
  <si>
    <t>DEPARTMENT OF EDUCATION - REGION IV-A (CALABARZON)</t>
  </si>
  <si>
    <t>F601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</si>
  <si>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</si>
  <si>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</si>
  <si>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</si>
  <si>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</si>
  <si>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</si>
  <si>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</si>
  <si>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</si>
  <si>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</si>
  <si>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</si>
  <si>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</si>
  <si>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</si>
  <si>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</si>
  <si>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</si>
  <si>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</si>
  <si>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</si>
  <si>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</si>
  <si>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</si>
  <si>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</si>
  <si>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</si>
  <si>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</si>
  <si>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</si>
  <si>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</si>
  <si>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</si>
  <si>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</si>
  <si>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</si>
  <si>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</si>
  <si>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</si>
  <si>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</si>
  <si>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</si>
  <si>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</si>
  <si>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</si>
  <si>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</si>
  <si>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GOVERNOR FELICIANO LEVISTE MEM'L NAT'L HIGH SCHOOL</t>
  </si>
  <si>
    <t>F634</t>
  </si>
  <si>
    <t>F635</t>
  </si>
  <si>
    <t>F636</t>
  </si>
  <si>
    <t>F637</t>
  </si>
  <si>
    <t>F638</t>
  </si>
  <si>
    <t>MAXIMO L. GATLABAYAN MEM'L NAT'L H.S-ANTIPOLO CITY</t>
  </si>
  <si>
    <t>F639</t>
  </si>
  <si>
    <t>F640</t>
  </si>
  <si>
    <t>F641</t>
  </si>
  <si>
    <t>F642</t>
  </si>
  <si>
    <t>F643</t>
  </si>
  <si>
    <t>F644</t>
  </si>
  <si>
    <t>F645</t>
  </si>
  <si>
    <t>F646</t>
  </si>
  <si>
    <t>F648</t>
  </si>
  <si>
    <t xml:space="preserve">BIGNAY NATIONAL HIGH SCHOOL-VALENZUELA CITY							</t>
  </si>
  <si>
    <t>F649</t>
  </si>
  <si>
    <t>F650</t>
  </si>
  <si>
    <t>F651</t>
  </si>
  <si>
    <t>F652</t>
  </si>
  <si>
    <t>F653</t>
  </si>
  <si>
    <t>F654</t>
  </si>
  <si>
    <t>F655</t>
  </si>
  <si>
    <t>F656</t>
  </si>
  <si>
    <t>F657</t>
  </si>
  <si>
    <t>F658</t>
  </si>
  <si>
    <t>F659</t>
  </si>
  <si>
    <t>F660</t>
  </si>
  <si>
    <t>F661</t>
  </si>
  <si>
    <t>F662</t>
  </si>
  <si>
    <t>F663</t>
  </si>
  <si>
    <t>F664</t>
  </si>
  <si>
    <t>F665</t>
  </si>
  <si>
    <t>F666</t>
  </si>
  <si>
    <t>F667</t>
  </si>
  <si>
    <t>F668</t>
  </si>
  <si>
    <t>F669</t>
  </si>
  <si>
    <t>F670</t>
  </si>
  <si>
    <t>F671</t>
  </si>
  <si>
    <t>F672</t>
  </si>
  <si>
    <t>F673</t>
  </si>
  <si>
    <t>F674</t>
  </si>
  <si>
    <t>F675</t>
  </si>
  <si>
    <t>F676</t>
  </si>
  <si>
    <t>F677</t>
  </si>
  <si>
    <t>F678</t>
  </si>
  <si>
    <t>F679</t>
  </si>
  <si>
    <t>F680</t>
  </si>
  <si>
    <t>F681</t>
  </si>
  <si>
    <t>F682</t>
  </si>
  <si>
    <t>LEODEGARIO VICTORINO ELEMENTARY SCH.-MARIKINA CITY</t>
  </si>
  <si>
    <t>F683</t>
  </si>
  <si>
    <t>F684</t>
  </si>
  <si>
    <t>F685</t>
  </si>
  <si>
    <t>CONGRESSIONAL NATIONAL HIGH SCHOOL-DASMARIÑAS CITY</t>
  </si>
  <si>
    <t>F686</t>
  </si>
  <si>
    <t>F687</t>
  </si>
  <si>
    <t>F688</t>
  </si>
  <si>
    <t>F689</t>
  </si>
  <si>
    <t>F690</t>
  </si>
  <si>
    <t>F691</t>
  </si>
  <si>
    <t>F692</t>
  </si>
  <si>
    <t>F693</t>
  </si>
  <si>
    <t>F694</t>
  </si>
  <si>
    <t>F695</t>
  </si>
  <si>
    <t>F697</t>
  </si>
  <si>
    <t>F698</t>
  </si>
  <si>
    <t>F699</t>
  </si>
  <si>
    <t>F700</t>
  </si>
  <si>
    <t>F701</t>
  </si>
  <si>
    <t>F702</t>
  </si>
  <si>
    <t>F703</t>
  </si>
  <si>
    <t>F704</t>
  </si>
  <si>
    <t>F705</t>
  </si>
  <si>
    <t>VICTORIA HOMES ELEMENTARY SCHOOL - Muntinlupa City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</si>
  <si>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</si>
  <si>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</si>
  <si>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</si>
  <si>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</si>
  <si>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</si>
  <si>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</si>
  <si>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</si>
  <si>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</si>
  <si>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</si>
  <si>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</si>
  <si>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</si>
  <si>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</si>
  <si>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</si>
  <si>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</si>
  <si>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</si>
  <si>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</si>
  <si>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</si>
  <si>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</si>
  <si>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</si>
  <si>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</si>
  <si>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</si>
  <si>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</si>
  <si>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</si>
  <si>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</si>
  <si>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</si>
  <si>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</si>
  <si>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</si>
  <si>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</si>
  <si>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</si>
  <si>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F735</t>
  </si>
  <si>
    <t>F736</t>
  </si>
  <si>
    <t>F737</t>
  </si>
  <si>
    <t>F738</t>
  </si>
  <si>
    <t>F739</t>
  </si>
  <si>
    <t>F740</t>
  </si>
  <si>
    <t>F741</t>
  </si>
  <si>
    <t>F742</t>
  </si>
  <si>
    <t>F743</t>
  </si>
  <si>
    <t>F744</t>
  </si>
  <si>
    <t>F745</t>
  </si>
  <si>
    <t>F746</t>
  </si>
  <si>
    <t>F747</t>
  </si>
  <si>
    <t>F748</t>
  </si>
  <si>
    <t>F749</t>
  </si>
  <si>
    <t>F750</t>
  </si>
  <si>
    <t>F751</t>
  </si>
  <si>
    <t>F752</t>
  </si>
  <si>
    <t>F753</t>
  </si>
  <si>
    <t>F754</t>
  </si>
  <si>
    <t>F755</t>
  </si>
  <si>
    <t>F756</t>
  </si>
  <si>
    <t>F757</t>
  </si>
  <si>
    <t>F758</t>
  </si>
  <si>
    <t>F759</t>
  </si>
  <si>
    <t>F760</t>
  </si>
  <si>
    <t>F761</t>
  </si>
  <si>
    <t>F762</t>
  </si>
  <si>
    <t>F763</t>
  </si>
  <si>
    <t>F764</t>
  </si>
  <si>
    <t>F765</t>
  </si>
  <si>
    <t>F766</t>
  </si>
  <si>
    <t>F767</t>
  </si>
  <si>
    <t>F768</t>
  </si>
  <si>
    <t>F769</t>
  </si>
  <si>
    <t>F770</t>
  </si>
  <si>
    <t>F771</t>
  </si>
  <si>
    <t>LUBANG VOCATIONAL HIGH SCH.-TANGAL, LUBANG,OCC.MDO</t>
  </si>
  <si>
    <t>F772</t>
  </si>
  <si>
    <t>F773</t>
  </si>
  <si>
    <t>F774</t>
  </si>
  <si>
    <t>F775</t>
  </si>
  <si>
    <t>F776</t>
  </si>
  <si>
    <t>F777</t>
  </si>
  <si>
    <t>F778</t>
  </si>
  <si>
    <t>CALOOCAN NATIONAL SCIENCE &amp; TECHNOLOGY HIGH SCHOOL</t>
  </si>
  <si>
    <t>F779</t>
  </si>
  <si>
    <t>F780</t>
  </si>
  <si>
    <t>F781</t>
  </si>
  <si>
    <t>F782</t>
  </si>
  <si>
    <t>F783</t>
  </si>
  <si>
    <t>F784</t>
  </si>
  <si>
    <t>F785</t>
  </si>
  <si>
    <t>F786</t>
  </si>
  <si>
    <t>F787</t>
  </si>
  <si>
    <t>F788</t>
  </si>
  <si>
    <t>F789</t>
  </si>
  <si>
    <t>F790</t>
  </si>
  <si>
    <t>F791</t>
  </si>
  <si>
    <t>F792</t>
  </si>
  <si>
    <t>F793</t>
  </si>
  <si>
    <t>F794</t>
  </si>
  <si>
    <t>F795</t>
  </si>
  <si>
    <t>F796</t>
  </si>
  <si>
    <t>F797</t>
  </si>
  <si>
    <t>AMADO V. HERNANDEZ ELEMENTARY SCHOOL - TONDO, MLA.</t>
  </si>
  <si>
    <t>F798</t>
  </si>
  <si>
    <t>F799</t>
  </si>
  <si>
    <t>F800</t>
  </si>
  <si>
    <t>F801</t>
  </si>
  <si>
    <t>F802</t>
  </si>
  <si>
    <t>F803</t>
  </si>
  <si>
    <t>DR. CELEDONIO A. SALVADOR ELEMENTARY SCHOOL - MLA.</t>
  </si>
  <si>
    <t>F804</t>
  </si>
  <si>
    <t>F805</t>
  </si>
  <si>
    <t>ANDRES BONIFACIO ELEMENTARY SCHOOL-STA. CRUZ, MLA.</t>
  </si>
  <si>
    <t>F806</t>
  </si>
  <si>
    <t>F807</t>
  </si>
  <si>
    <t>F808</t>
  </si>
  <si>
    <t>F809</t>
  </si>
  <si>
    <t>F810</t>
  </si>
  <si>
    <t>F811</t>
  </si>
  <si>
    <t>F812</t>
  </si>
  <si>
    <t>F813</t>
  </si>
  <si>
    <t>F814</t>
  </si>
  <si>
    <t>F815</t>
  </si>
  <si>
    <t>F816</t>
  </si>
  <si>
    <t>F817</t>
  </si>
  <si>
    <t>F818</t>
  </si>
  <si>
    <t>F819</t>
  </si>
  <si>
    <t>F820</t>
  </si>
  <si>
    <t>F821</t>
  </si>
  <si>
    <t>KAYPIAN NATIONAL HIGH SCHOOL-SJ DEL MONTE, BULACAN</t>
  </si>
  <si>
    <t>F822</t>
  </si>
  <si>
    <t>F823</t>
  </si>
  <si>
    <t>F824</t>
  </si>
  <si>
    <t>F825</t>
  </si>
  <si>
    <t>F826</t>
  </si>
  <si>
    <t>ANTONIO REGIDOR ELEMENTARY SCHOOL - STA. CRUZ, MLA</t>
  </si>
  <si>
    <t>F827</t>
  </si>
  <si>
    <t>F828</t>
  </si>
  <si>
    <t>F829</t>
  </si>
  <si>
    <t>F830</t>
  </si>
  <si>
    <t>F831</t>
  </si>
  <si>
    <t>F832</t>
  </si>
  <si>
    <t>F833</t>
  </si>
  <si>
    <t>F834</t>
  </si>
  <si>
    <t>F835</t>
  </si>
  <si>
    <t>F836</t>
  </si>
  <si>
    <t>F837</t>
  </si>
  <si>
    <t>F838</t>
  </si>
  <si>
    <t>F839</t>
  </si>
  <si>
    <t>F840</t>
  </si>
  <si>
    <t>F841</t>
  </si>
  <si>
    <t>GEN. EMILIO AGUINALDO INTEGRATED SCHOOL - ES DEPT.</t>
  </si>
  <si>
    <t>F842</t>
  </si>
  <si>
    <t>F843</t>
  </si>
  <si>
    <t>F844</t>
  </si>
  <si>
    <t>LANGKAAN II NATIONAL HIGH SCHOOL - DASMARIÑAS CITY</t>
  </si>
  <si>
    <t>F845</t>
  </si>
  <si>
    <t>F846</t>
  </si>
  <si>
    <t>F847</t>
  </si>
  <si>
    <t>F848</t>
  </si>
  <si>
    <t>F849</t>
  </si>
  <si>
    <t>F850</t>
  </si>
  <si>
    <t>F851</t>
  </si>
  <si>
    <t>F852</t>
  </si>
  <si>
    <t>F853</t>
  </si>
  <si>
    <t>F854</t>
  </si>
  <si>
    <t>DEPED - DIV. OF CITY OF SAN JOSE DEL MONTE BULACAN</t>
  </si>
  <si>
    <t>F855</t>
  </si>
  <si>
    <t>F856</t>
  </si>
  <si>
    <t>F857</t>
  </si>
  <si>
    <t>F858</t>
  </si>
  <si>
    <t>F859</t>
  </si>
  <si>
    <t>F860</t>
  </si>
  <si>
    <t>F861</t>
  </si>
  <si>
    <t>F862</t>
  </si>
  <si>
    <t>F863</t>
  </si>
  <si>
    <t>F864</t>
  </si>
  <si>
    <t>F865</t>
  </si>
  <si>
    <t>F866</t>
  </si>
  <si>
    <t>F867</t>
  </si>
  <si>
    <t>F868</t>
  </si>
  <si>
    <t>F869</t>
  </si>
  <si>
    <t>F870</t>
  </si>
  <si>
    <t>F871</t>
  </si>
  <si>
    <t>F872</t>
  </si>
  <si>
    <t>F873</t>
  </si>
  <si>
    <t>F874</t>
  </si>
  <si>
    <t>SAN GUILLERMO NATIONAL HIGH SCHOOL - MORONG, RIZAL</t>
  </si>
  <si>
    <t>F875</t>
  </si>
  <si>
    <t>F876</t>
  </si>
  <si>
    <t>F877</t>
  </si>
  <si>
    <t>F878</t>
  </si>
  <si>
    <t>F879</t>
  </si>
  <si>
    <t>F880</t>
  </si>
  <si>
    <t>F881</t>
  </si>
  <si>
    <t>F882</t>
  </si>
  <si>
    <t>F883</t>
  </si>
  <si>
    <t>F884</t>
  </si>
  <si>
    <t>F885</t>
  </si>
  <si>
    <t>SENIOR HIGH SCHOOL WITHIN IMELDA ELEMENTARY SCHOOL</t>
  </si>
  <si>
    <t>F886</t>
  </si>
  <si>
    <t>F887</t>
  </si>
  <si>
    <t>F888</t>
  </si>
  <si>
    <t>F889</t>
  </si>
  <si>
    <t>F890</t>
  </si>
  <si>
    <t>F891</t>
  </si>
  <si>
    <t>F892</t>
  </si>
  <si>
    <t>F893</t>
  </si>
  <si>
    <t>F894</t>
  </si>
  <si>
    <t>F895</t>
  </si>
  <si>
    <t>F896</t>
  </si>
  <si>
    <t>F897</t>
  </si>
  <si>
    <t>F898</t>
  </si>
  <si>
    <t>F899</t>
  </si>
  <si>
    <t>F900</t>
  </si>
  <si>
    <t>SAN ISIDRO NATIONAL HIGH SCHOOL (RODRIGUEZ, RIZAL)</t>
  </si>
  <si>
    <t>F901</t>
  </si>
  <si>
    <t>F902</t>
  </si>
  <si>
    <t>F907</t>
  </si>
  <si>
    <t>F908</t>
  </si>
  <si>
    <t>F909</t>
  </si>
  <si>
    <t>F910</t>
  </si>
  <si>
    <t>F911</t>
  </si>
  <si>
    <t>G001</t>
  </si>
  <si>
    <t>H001</t>
  </si>
  <si>
    <t>H026</t>
  </si>
  <si>
    <t>H032</t>
  </si>
  <si>
    <t>H033</t>
  </si>
  <si>
    <t>H034</t>
  </si>
  <si>
    <t>H043</t>
  </si>
  <si>
    <t>H044</t>
  </si>
  <si>
    <t>H045</t>
  </si>
  <si>
    <t>H047</t>
  </si>
  <si>
    <t>H048</t>
  </si>
  <si>
    <t>H049</t>
  </si>
  <si>
    <t>H051</t>
  </si>
  <si>
    <t>H052</t>
  </si>
  <si>
    <t>H054</t>
  </si>
  <si>
    <t>H056</t>
  </si>
  <si>
    <t>H057</t>
  </si>
  <si>
    <t>H058</t>
  </si>
  <si>
    <t>H059</t>
  </si>
  <si>
    <t>H061</t>
  </si>
  <si>
    <t>H063</t>
  </si>
  <si>
    <t>H085</t>
  </si>
  <si>
    <t>H102</t>
  </si>
  <si>
    <t>H129</t>
  </si>
  <si>
    <t>H163</t>
  </si>
  <si>
    <t>H191</t>
  </si>
  <si>
    <t>H193</t>
  </si>
  <si>
    <t>H194</t>
  </si>
  <si>
    <t>H196</t>
  </si>
  <si>
    <t>H197</t>
  </si>
  <si>
    <t>H198</t>
  </si>
  <si>
    <t>H201</t>
  </si>
  <si>
    <t>H203</t>
  </si>
  <si>
    <t>H204</t>
  </si>
  <si>
    <t>H205</t>
  </si>
  <si>
    <t>DEPT.OF ENVIRONMENT &amp; NATURAL RES. - PENRO, LUCENA</t>
  </si>
  <si>
    <t>H206</t>
  </si>
  <si>
    <t>H207</t>
  </si>
  <si>
    <t>H222</t>
  </si>
  <si>
    <t>H236</t>
  </si>
  <si>
    <t>H237</t>
  </si>
  <si>
    <t>H238</t>
  </si>
  <si>
    <t>H247</t>
  </si>
  <si>
    <t>H265</t>
  </si>
  <si>
    <t>H266</t>
  </si>
  <si>
    <t>H267</t>
  </si>
  <si>
    <t>H268</t>
  </si>
  <si>
    <t>DENR-ENVIRONMENTAL MANAGEMENT BUREAU-TACLOBAN CITY</t>
  </si>
  <si>
    <t>H269</t>
  </si>
  <si>
    <t>H271</t>
  </si>
  <si>
    <t>H272</t>
  </si>
  <si>
    <t>H276</t>
  </si>
  <si>
    <t>H277</t>
  </si>
  <si>
    <t>H280</t>
  </si>
  <si>
    <t>H281</t>
  </si>
  <si>
    <t>H282</t>
  </si>
  <si>
    <t>H284</t>
  </si>
  <si>
    <t>H287</t>
  </si>
  <si>
    <t>H290</t>
  </si>
  <si>
    <t>DEPT.OF ENVIRONMENT &amp; NATURAL RES. - CENRO, QUEZON</t>
  </si>
  <si>
    <t>H292</t>
  </si>
  <si>
    <t>DENR-RO-IV-A-PASU-TAAL VOLCANO PROTECTED LANDSCAPE</t>
  </si>
  <si>
    <t>H293</t>
  </si>
  <si>
    <t>H294</t>
  </si>
  <si>
    <t>I001</t>
  </si>
  <si>
    <t>I002</t>
  </si>
  <si>
    <t>I004</t>
  </si>
  <si>
    <t>I005</t>
  </si>
  <si>
    <t>I006</t>
  </si>
  <si>
    <t>I008</t>
  </si>
  <si>
    <t>I009</t>
  </si>
  <si>
    <t>I010</t>
  </si>
  <si>
    <t>I011</t>
  </si>
  <si>
    <t>I012</t>
  </si>
  <si>
    <t>I013</t>
  </si>
  <si>
    <t>I014</t>
  </si>
  <si>
    <t>I015</t>
  </si>
  <si>
    <t>I016</t>
  </si>
  <si>
    <t>I017</t>
  </si>
  <si>
    <t>I018</t>
  </si>
  <si>
    <t>I021</t>
  </si>
  <si>
    <t>I024</t>
  </si>
  <si>
    <t>I025</t>
  </si>
  <si>
    <t>I028</t>
  </si>
  <si>
    <t>I029</t>
  </si>
  <si>
    <t>I030</t>
  </si>
  <si>
    <t>I032</t>
  </si>
  <si>
    <t>I033</t>
  </si>
  <si>
    <t>I034</t>
  </si>
  <si>
    <t>I037</t>
  </si>
  <si>
    <t>I038</t>
  </si>
  <si>
    <t>I040</t>
  </si>
  <si>
    <t>I041</t>
  </si>
  <si>
    <t>I042</t>
  </si>
  <si>
    <t>I043</t>
  </si>
  <si>
    <t>BUREAU OF INTERNAL REVENUE - REVENUE REGION NO. 15</t>
  </si>
  <si>
    <t>I044</t>
  </si>
  <si>
    <t>I045</t>
  </si>
  <si>
    <t>I046</t>
  </si>
  <si>
    <t>J001</t>
  </si>
  <si>
    <t>J002</t>
  </si>
  <si>
    <t>J003</t>
  </si>
  <si>
    <t>J004</t>
  </si>
  <si>
    <t>UNESCO NATIONAL COMMISSION OF THE PHILIPPINES, DFA</t>
  </si>
  <si>
    <t>J005</t>
  </si>
  <si>
    <t>J006</t>
  </si>
  <si>
    <t>K001</t>
  </si>
  <si>
    <t>K009</t>
  </si>
  <si>
    <t>DEPARTMENT OF HEALTH-BIOLOGICAL PRODUCTION SERVICE</t>
  </si>
  <si>
    <t>K013</t>
  </si>
  <si>
    <t>K033</t>
  </si>
  <si>
    <t>K035</t>
  </si>
  <si>
    <t>K036</t>
  </si>
  <si>
    <t>K043</t>
  </si>
  <si>
    <t>K059</t>
  </si>
  <si>
    <t>K061</t>
  </si>
  <si>
    <t>K073</t>
  </si>
  <si>
    <t>K074</t>
  </si>
  <si>
    <t>K078</t>
  </si>
  <si>
    <t>K079</t>
  </si>
  <si>
    <t>K085</t>
  </si>
  <si>
    <t>K086</t>
  </si>
  <si>
    <t>K088</t>
  </si>
  <si>
    <t>K089</t>
  </si>
  <si>
    <t>K090</t>
  </si>
  <si>
    <t>K094</t>
  </si>
  <si>
    <t>K096</t>
  </si>
  <si>
    <t>K097</t>
  </si>
  <si>
    <t>K098</t>
  </si>
  <si>
    <t>K099</t>
  </si>
  <si>
    <t>K104</t>
  </si>
  <si>
    <t>K105</t>
  </si>
  <si>
    <t>RITM-NEW TROPICAL MEDICINE FOUNDATION INCORPORATED</t>
  </si>
  <si>
    <t>K106</t>
  </si>
  <si>
    <t>K107</t>
  </si>
  <si>
    <t>K109</t>
  </si>
  <si>
    <t>K110</t>
  </si>
  <si>
    <t>K112</t>
  </si>
  <si>
    <t>K113</t>
  </si>
  <si>
    <t>K114</t>
  </si>
  <si>
    <t>K115</t>
  </si>
  <si>
    <t>K116</t>
  </si>
  <si>
    <t>K118</t>
  </si>
  <si>
    <t>K119</t>
  </si>
  <si>
    <t>K120</t>
  </si>
  <si>
    <t>K121</t>
  </si>
  <si>
    <t>K122</t>
  </si>
  <si>
    <t>K123</t>
  </si>
  <si>
    <t>K126</t>
  </si>
  <si>
    <t>K127</t>
  </si>
  <si>
    <t>K128</t>
  </si>
  <si>
    <t>K129</t>
  </si>
  <si>
    <t>K130</t>
  </si>
  <si>
    <t>K131</t>
  </si>
  <si>
    <t>K132</t>
  </si>
  <si>
    <t>K133</t>
  </si>
  <si>
    <t>K136</t>
  </si>
  <si>
    <t>K139</t>
  </si>
  <si>
    <t>K142</t>
  </si>
  <si>
    <t>K150</t>
  </si>
  <si>
    <t>K151</t>
  </si>
  <si>
    <t>K152</t>
  </si>
  <si>
    <t>K153</t>
  </si>
  <si>
    <t>K154</t>
  </si>
  <si>
    <t>K155</t>
  </si>
  <si>
    <t>K157</t>
  </si>
  <si>
    <t>K162</t>
  </si>
  <si>
    <t>K163</t>
  </si>
  <si>
    <t>DOH-RURAL WATER SUPP.,SEWERAGE &amp; SANIT'N SECT.PROJ</t>
  </si>
  <si>
    <t>K165</t>
  </si>
  <si>
    <t>K166</t>
  </si>
  <si>
    <t>K167</t>
  </si>
  <si>
    <t>K173</t>
  </si>
  <si>
    <t>K185</t>
  </si>
  <si>
    <t>K202</t>
  </si>
  <si>
    <t>K203</t>
  </si>
  <si>
    <t>DEPARTMENT OF HEALTH- P I T A H C-TACLOBAN (HPPMP)</t>
  </si>
  <si>
    <t>K204</t>
  </si>
  <si>
    <t>K205</t>
  </si>
  <si>
    <t>K206</t>
  </si>
  <si>
    <t>K207</t>
  </si>
  <si>
    <t>K212</t>
  </si>
  <si>
    <t>K213</t>
  </si>
  <si>
    <t>K214</t>
  </si>
  <si>
    <t>K215</t>
  </si>
  <si>
    <t>K216</t>
  </si>
  <si>
    <t>K217</t>
  </si>
  <si>
    <t>K218</t>
  </si>
  <si>
    <t>K219</t>
  </si>
  <si>
    <t>K220</t>
  </si>
  <si>
    <t>K221</t>
  </si>
  <si>
    <t>K222</t>
  </si>
  <si>
    <t>K223</t>
  </si>
  <si>
    <t>K224</t>
  </si>
  <si>
    <t>K225</t>
  </si>
  <si>
    <t>K226</t>
  </si>
  <si>
    <t>K227</t>
  </si>
  <si>
    <t>K228</t>
  </si>
  <si>
    <t>L001</t>
  </si>
  <si>
    <t>L005</t>
  </si>
  <si>
    <t>L006</t>
  </si>
  <si>
    <t>L007</t>
  </si>
  <si>
    <t>L011</t>
  </si>
  <si>
    <t>L012</t>
  </si>
  <si>
    <t>L013</t>
  </si>
  <si>
    <t>L014</t>
  </si>
  <si>
    <t>DILG-FOREIGN ASSTD PROJ-FWP,MSIP,UK-BRG PRO,WSSPMO</t>
  </si>
  <si>
    <t>L015</t>
  </si>
  <si>
    <t>L016</t>
  </si>
  <si>
    <t>L017</t>
  </si>
  <si>
    <t>L018</t>
  </si>
  <si>
    <t>L019</t>
  </si>
  <si>
    <t>L022</t>
  </si>
  <si>
    <t>L023</t>
  </si>
  <si>
    <t>L024</t>
  </si>
  <si>
    <t>L025</t>
  </si>
  <si>
    <t>DEPARTMENT OF THE INTERIOR &amp; LOCAL GOV'T - DIST. I</t>
  </si>
  <si>
    <t>L026</t>
  </si>
  <si>
    <t>L028</t>
  </si>
  <si>
    <t>L029</t>
  </si>
  <si>
    <t>L030</t>
  </si>
  <si>
    <t>L031</t>
  </si>
  <si>
    <t>L032</t>
  </si>
  <si>
    <t>DILG-PROVINCIAL DEV'T ASSISTANCE PROGRAM-OLD ACCT.</t>
  </si>
  <si>
    <t>L035</t>
  </si>
  <si>
    <t>L037</t>
  </si>
  <si>
    <t>L038</t>
  </si>
  <si>
    <t>DEPARTMENT OF THE INTERIOR &amp; LOCAL GOV'T - RIV - A</t>
  </si>
  <si>
    <t>L039</t>
  </si>
  <si>
    <t>DEPARTMENT OF INTERIOR &amp; LOCAL GOV'T-R O 4 (PASIG)</t>
  </si>
  <si>
    <t>L041</t>
  </si>
  <si>
    <t>L042</t>
  </si>
  <si>
    <t>L045</t>
  </si>
  <si>
    <t>L047</t>
  </si>
  <si>
    <t>L049</t>
  </si>
  <si>
    <t>L051</t>
  </si>
  <si>
    <t>L053</t>
  </si>
  <si>
    <t>L055</t>
  </si>
  <si>
    <t>L057</t>
  </si>
  <si>
    <t>L058</t>
  </si>
  <si>
    <t>L060</t>
  </si>
  <si>
    <t>L062</t>
  </si>
  <si>
    <t>L064</t>
  </si>
  <si>
    <t>L065</t>
  </si>
  <si>
    <t>L066</t>
  </si>
  <si>
    <t>L067</t>
  </si>
  <si>
    <t>BUREAU OF JAIL MANAGEMENT &amp; PENOLOGY - REGION IV-B</t>
  </si>
  <si>
    <t>L068</t>
  </si>
  <si>
    <t>L069</t>
  </si>
  <si>
    <t>BUREAU OF JAIL MANAGEMENT &amp; PENOLOGY - REGION IV-A</t>
  </si>
  <si>
    <t>L070</t>
  </si>
  <si>
    <t>L071</t>
  </si>
  <si>
    <t>L072</t>
  </si>
  <si>
    <t>L073</t>
  </si>
  <si>
    <t>L074</t>
  </si>
  <si>
    <t>L075</t>
  </si>
  <si>
    <t>L076</t>
  </si>
  <si>
    <t>L077</t>
  </si>
  <si>
    <t>L078</t>
  </si>
  <si>
    <t>L079</t>
  </si>
  <si>
    <t>L080</t>
  </si>
  <si>
    <t>L081</t>
  </si>
  <si>
    <t>L082</t>
  </si>
  <si>
    <t>L083</t>
  </si>
  <si>
    <t>L084</t>
  </si>
  <si>
    <t>L085</t>
  </si>
  <si>
    <t>L086</t>
  </si>
  <si>
    <t>L087</t>
  </si>
  <si>
    <t>L088</t>
  </si>
  <si>
    <t>L089</t>
  </si>
  <si>
    <t>L090</t>
  </si>
  <si>
    <t>L091</t>
  </si>
  <si>
    <t>L092</t>
  </si>
  <si>
    <t>L093</t>
  </si>
  <si>
    <t>L094</t>
  </si>
  <si>
    <t>L095</t>
  </si>
  <si>
    <t>L096</t>
  </si>
  <si>
    <t>L097</t>
  </si>
  <si>
    <t>L098</t>
  </si>
  <si>
    <t>L099</t>
  </si>
  <si>
    <t>L100</t>
  </si>
  <si>
    <t>L101</t>
  </si>
  <si>
    <t>L102</t>
  </si>
  <si>
    <t>L103</t>
  </si>
  <si>
    <t>L104</t>
  </si>
  <si>
    <t>L105</t>
  </si>
  <si>
    <t>L106</t>
  </si>
  <si>
    <t>L107</t>
  </si>
  <si>
    <t>L108</t>
  </si>
  <si>
    <t>L109</t>
  </si>
  <si>
    <t>L110</t>
  </si>
  <si>
    <t>L111</t>
  </si>
  <si>
    <t>L112</t>
  </si>
  <si>
    <t>L113</t>
  </si>
  <si>
    <t>L114</t>
  </si>
  <si>
    <t>L115</t>
  </si>
  <si>
    <t>L116</t>
  </si>
  <si>
    <t>L117</t>
  </si>
  <si>
    <t>L118</t>
  </si>
  <si>
    <t>L119</t>
  </si>
  <si>
    <t>L120</t>
  </si>
  <si>
    <t>L121</t>
  </si>
  <si>
    <t>L122</t>
  </si>
  <si>
    <t>L123</t>
  </si>
  <si>
    <t>L124</t>
  </si>
  <si>
    <t>L125</t>
  </si>
  <si>
    <t>L126</t>
  </si>
  <si>
    <t>M001</t>
  </si>
  <si>
    <t>M002</t>
  </si>
  <si>
    <t>M004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</si>
  <si>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</si>
  <si>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</si>
  <si>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</si>
  <si>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</si>
  <si>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</si>
  <si>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</si>
  <si>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</si>
  <si>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</si>
  <si>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</si>
  <si>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</si>
  <si>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</si>
  <si>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</si>
  <si>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</si>
  <si>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</si>
  <si>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</si>
  <si>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</si>
  <si>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</si>
  <si>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</si>
  <si>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</si>
  <si>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</si>
  <si>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</si>
  <si>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</si>
  <si>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</si>
  <si>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</si>
  <si>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</si>
  <si>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N001</t>
  </si>
  <si>
    <t>N003</t>
  </si>
  <si>
    <t>N004</t>
  </si>
  <si>
    <t>N005</t>
  </si>
  <si>
    <t>N007</t>
  </si>
  <si>
    <t>N009</t>
  </si>
  <si>
    <t>N011</t>
  </si>
  <si>
    <t>N013</t>
  </si>
  <si>
    <t>N014</t>
  </si>
  <si>
    <t>N016</t>
  </si>
  <si>
    <t>N017</t>
  </si>
  <si>
    <t>N018</t>
  </si>
  <si>
    <t>N019</t>
  </si>
  <si>
    <t>N020</t>
  </si>
  <si>
    <t>N021</t>
  </si>
  <si>
    <t>N022</t>
  </si>
  <si>
    <t>N023</t>
  </si>
  <si>
    <t>N024</t>
  </si>
  <si>
    <t>N025</t>
  </si>
  <si>
    <t>N026</t>
  </si>
  <si>
    <t>N027</t>
  </si>
  <si>
    <t>N028</t>
  </si>
  <si>
    <t>N030</t>
  </si>
  <si>
    <t>N031</t>
  </si>
  <si>
    <t>N032</t>
  </si>
  <si>
    <t>N033</t>
  </si>
  <si>
    <t>N034</t>
  </si>
  <si>
    <t>N036</t>
  </si>
  <si>
    <t>N037</t>
  </si>
  <si>
    <t>N038</t>
  </si>
  <si>
    <t>N040</t>
  </si>
  <si>
    <t>N041</t>
  </si>
  <si>
    <t>REGIONAL TRIPARTITE WAGES &amp; PRODUCTIVITY BOARD-NCR</t>
  </si>
  <si>
    <t>N043</t>
  </si>
  <si>
    <t>N044</t>
  </si>
  <si>
    <t>N046</t>
  </si>
  <si>
    <t>N047</t>
  </si>
  <si>
    <t>N048</t>
  </si>
  <si>
    <t>N049</t>
  </si>
  <si>
    <t>N050</t>
  </si>
  <si>
    <t>REGIONAL TRIPARTITE WAGE &amp; PRODUCTIVITY BOARD - 4A</t>
  </si>
  <si>
    <t>N051</t>
  </si>
  <si>
    <t>N052</t>
  </si>
  <si>
    <t>N053</t>
  </si>
  <si>
    <t>N054</t>
  </si>
  <si>
    <t>N055</t>
  </si>
  <si>
    <t>N056</t>
  </si>
  <si>
    <t>N057</t>
  </si>
  <si>
    <t>N058</t>
  </si>
  <si>
    <t>N059</t>
  </si>
  <si>
    <t>N060</t>
  </si>
  <si>
    <t>O001</t>
  </si>
  <si>
    <t>O002</t>
  </si>
  <si>
    <t>O005</t>
  </si>
  <si>
    <t>O007</t>
  </si>
  <si>
    <t>O008</t>
  </si>
  <si>
    <t>O009</t>
  </si>
  <si>
    <t>O012</t>
  </si>
  <si>
    <t>O014</t>
  </si>
  <si>
    <t>O018</t>
  </si>
  <si>
    <t>O019</t>
  </si>
  <si>
    <t>O020</t>
  </si>
  <si>
    <t>O021</t>
  </si>
  <si>
    <t>O022</t>
  </si>
  <si>
    <t>PA-MATERIEL &amp; SERVICES PROCUREMENT CTR.,ASCOM(MAU)</t>
  </si>
  <si>
    <t>O023</t>
  </si>
  <si>
    <t>O028</t>
  </si>
  <si>
    <t>O029</t>
  </si>
  <si>
    <t>O030</t>
  </si>
  <si>
    <t>O034</t>
  </si>
  <si>
    <t>O035</t>
  </si>
  <si>
    <t>O044</t>
  </si>
  <si>
    <t>O045</t>
  </si>
  <si>
    <t>O049</t>
  </si>
  <si>
    <t>O050</t>
  </si>
  <si>
    <t>O051</t>
  </si>
  <si>
    <t>O054</t>
  </si>
  <si>
    <t>O055</t>
  </si>
  <si>
    <t>O056</t>
  </si>
  <si>
    <t>O057</t>
  </si>
  <si>
    <t>O058</t>
  </si>
  <si>
    <t>O059</t>
  </si>
  <si>
    <t>O060</t>
  </si>
  <si>
    <t>O061</t>
  </si>
  <si>
    <t>O062</t>
  </si>
  <si>
    <t>O063</t>
  </si>
  <si>
    <t>O064</t>
  </si>
  <si>
    <t>O068</t>
  </si>
  <si>
    <t>O069</t>
  </si>
  <si>
    <t>O076</t>
  </si>
  <si>
    <t>O077</t>
  </si>
  <si>
    <t>O078</t>
  </si>
  <si>
    <t>O080</t>
  </si>
  <si>
    <t>O084</t>
  </si>
  <si>
    <t>O085</t>
  </si>
  <si>
    <t>O086</t>
  </si>
  <si>
    <t>O087</t>
  </si>
  <si>
    <t>O088</t>
  </si>
  <si>
    <t>O089</t>
  </si>
  <si>
    <t>O090</t>
  </si>
  <si>
    <t>O091</t>
  </si>
  <si>
    <t>O092</t>
  </si>
  <si>
    <t>O093</t>
  </si>
  <si>
    <t>O094</t>
  </si>
  <si>
    <t>O095</t>
  </si>
  <si>
    <t>O096</t>
  </si>
  <si>
    <t>P001</t>
  </si>
  <si>
    <t>DEPARTMENT OF PUBLIC WORKS &amp; H'WAYS-MAIN(OLD ACCT)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</si>
  <si>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</si>
  <si>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</si>
  <si>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</si>
  <si>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</si>
  <si>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</si>
  <si>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</si>
  <si>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</si>
  <si>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</si>
  <si>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</si>
  <si>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P013</t>
  </si>
  <si>
    <t>P015</t>
  </si>
  <si>
    <t>P016</t>
  </si>
  <si>
    <t>P017</t>
  </si>
  <si>
    <t>P018</t>
  </si>
  <si>
    <t>P025</t>
  </si>
  <si>
    <t>P026</t>
  </si>
  <si>
    <t>P028</t>
  </si>
  <si>
    <t>DEPARTMENT OF PUBLIC WORKS &amp; HIGHWAYS-REG.IV-A-Q.C</t>
  </si>
  <si>
    <t>P029</t>
  </si>
  <si>
    <t>P030</t>
  </si>
  <si>
    <t>DPWH-REGION IV-B-RURAL ROAD INFRASTRUCTURE PROJECT</t>
  </si>
  <si>
    <t>P031</t>
  </si>
  <si>
    <t>P032</t>
  </si>
  <si>
    <t>P034</t>
  </si>
  <si>
    <t>P035</t>
  </si>
  <si>
    <t>P036</t>
  </si>
  <si>
    <t>P037</t>
  </si>
  <si>
    <t>P038</t>
  </si>
  <si>
    <t>P039</t>
  </si>
  <si>
    <t>P040</t>
  </si>
  <si>
    <t>P041</t>
  </si>
  <si>
    <t>P042</t>
  </si>
  <si>
    <t>P043</t>
  </si>
  <si>
    <t>P044</t>
  </si>
  <si>
    <t>P045</t>
  </si>
  <si>
    <t>P046</t>
  </si>
  <si>
    <t>P047</t>
  </si>
  <si>
    <t>P049</t>
  </si>
  <si>
    <t>P050</t>
  </si>
  <si>
    <t>P052</t>
  </si>
  <si>
    <t>P053</t>
  </si>
  <si>
    <t>P054</t>
  </si>
  <si>
    <t>P055</t>
  </si>
  <si>
    <t>P056</t>
  </si>
  <si>
    <t>P057</t>
  </si>
  <si>
    <t>P058</t>
  </si>
  <si>
    <t>DEPARTMENT OF PUBLIC WORKS &amp; HI-WAYS-TAGAYTAY CITY</t>
  </si>
  <si>
    <t>P061</t>
  </si>
  <si>
    <t>P062</t>
  </si>
  <si>
    <t>P063</t>
  </si>
  <si>
    <t>P064</t>
  </si>
  <si>
    <t>P065</t>
  </si>
  <si>
    <t>P066</t>
  </si>
  <si>
    <t>P067</t>
  </si>
  <si>
    <t>P069</t>
  </si>
  <si>
    <t>DPWH-PMO-BRIDGES AND AIRCRAFT MOVEMENT AREAS(BAMA)</t>
  </si>
  <si>
    <t>P071</t>
  </si>
  <si>
    <t>P073</t>
  </si>
  <si>
    <t>P076</t>
  </si>
  <si>
    <t>P078</t>
  </si>
  <si>
    <t>P079</t>
  </si>
  <si>
    <t>P082</t>
  </si>
  <si>
    <t>P083</t>
  </si>
  <si>
    <t>P084</t>
  </si>
  <si>
    <t>P085</t>
  </si>
  <si>
    <t>P086</t>
  </si>
  <si>
    <t>DPWH-PMO-MT. PINATUBO REHAB. VALIDATION COMMISSION</t>
  </si>
  <si>
    <t>P089</t>
  </si>
  <si>
    <t>P090</t>
  </si>
  <si>
    <t>P091</t>
  </si>
  <si>
    <t>P092</t>
  </si>
  <si>
    <t>P093</t>
  </si>
  <si>
    <t>P094</t>
  </si>
  <si>
    <t>P095</t>
  </si>
  <si>
    <t>P096</t>
  </si>
  <si>
    <t>P097</t>
  </si>
  <si>
    <t>P098</t>
  </si>
  <si>
    <t>P099</t>
  </si>
  <si>
    <t>P100</t>
  </si>
  <si>
    <t>P102</t>
  </si>
  <si>
    <t>P103</t>
  </si>
  <si>
    <t>P104</t>
  </si>
  <si>
    <t>P105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</si>
  <si>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</si>
  <si>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</si>
  <si>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</si>
  <si>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</si>
  <si>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</si>
  <si>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</si>
  <si>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</si>
  <si>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</si>
  <si>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</si>
  <si>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</si>
  <si>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</si>
  <si>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</si>
  <si>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</si>
  <si>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</si>
  <si>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</si>
  <si>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</si>
  <si>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P125</t>
  </si>
  <si>
    <t>DPWH-PMO-COTABATO AGUSAN RIVER DEVELOPMENT PROJECT</t>
  </si>
  <si>
    <t>P127</t>
  </si>
  <si>
    <t>P128</t>
  </si>
  <si>
    <t>P129</t>
  </si>
  <si>
    <t>P131</t>
  </si>
  <si>
    <t>P132</t>
  </si>
  <si>
    <t>P133</t>
  </si>
  <si>
    <t>P134</t>
  </si>
  <si>
    <t>DPWH-PMO-FLOOD CONTROL AND SABO ENGINEERING CENTER</t>
  </si>
  <si>
    <t>P136</t>
  </si>
  <si>
    <t>DPWH-EXPANDED LUCENA CITY SUB-DISTRICT ENGINEERING</t>
  </si>
  <si>
    <t>P137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</si>
  <si>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</si>
  <si>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</si>
  <si>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</si>
  <si>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</si>
  <si>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</si>
  <si>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</si>
  <si>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</si>
  <si>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</si>
  <si>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</si>
  <si>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</si>
  <si>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P150</t>
  </si>
  <si>
    <t>P151</t>
  </si>
  <si>
    <t>P152</t>
  </si>
  <si>
    <t>P156</t>
  </si>
  <si>
    <t>P159</t>
  </si>
  <si>
    <t>P160</t>
  </si>
  <si>
    <t>P161</t>
  </si>
  <si>
    <t>P162</t>
  </si>
  <si>
    <t>P163</t>
  </si>
  <si>
    <t>P164</t>
  </si>
  <si>
    <t>P165</t>
  </si>
  <si>
    <t>P166</t>
  </si>
  <si>
    <t>Q001</t>
  </si>
  <si>
    <t>Q002</t>
  </si>
  <si>
    <t>DEPARTMENT OF SCIENCE AND TECHNOLOGY - REGION IV-A</t>
  </si>
  <si>
    <t>Q003</t>
  </si>
  <si>
    <t>Q004</t>
  </si>
  <si>
    <t>Q005</t>
  </si>
  <si>
    <t>Q006</t>
  </si>
  <si>
    <t>Q007</t>
  </si>
  <si>
    <t>Q008</t>
  </si>
  <si>
    <t>Q009</t>
  </si>
  <si>
    <t>Q010</t>
  </si>
  <si>
    <t>Q011</t>
  </si>
  <si>
    <t>Q013</t>
  </si>
  <si>
    <t>Q014</t>
  </si>
  <si>
    <t>Q015</t>
  </si>
  <si>
    <t>Q016</t>
  </si>
  <si>
    <t>Q018</t>
  </si>
  <si>
    <t>Q019</t>
  </si>
  <si>
    <t>Q020</t>
  </si>
  <si>
    <t>PHILIPPINE INSTITUTE OF VOLCANOLOGY AND SEISMOLOGY</t>
  </si>
  <si>
    <t>Q021</t>
  </si>
  <si>
    <t>Q022</t>
  </si>
  <si>
    <t>Q024</t>
  </si>
  <si>
    <t>Q025</t>
  </si>
  <si>
    <t>Q026</t>
  </si>
  <si>
    <t>Q027</t>
  </si>
  <si>
    <t>Q028</t>
  </si>
  <si>
    <t>Q029</t>
  </si>
  <si>
    <t>Q030</t>
  </si>
  <si>
    <t>Q031</t>
  </si>
  <si>
    <t>Q032</t>
  </si>
  <si>
    <t>Q033</t>
  </si>
  <si>
    <t>R001</t>
  </si>
  <si>
    <t>R002</t>
  </si>
  <si>
    <t>DEPARTMENT OF SOCIAL WELFARE &amp; DEVELOPMENT-R O III</t>
  </si>
  <si>
    <t>R003</t>
  </si>
  <si>
    <t>DEPARTMENT OF SOCIAL WELFARE &amp; DEV'T - REGION IV-A</t>
  </si>
  <si>
    <t>R004</t>
  </si>
  <si>
    <t>R005</t>
  </si>
  <si>
    <t>DEPARTMENT OF SOCIAL WELFARE AND DEVELOPMENT - NCR</t>
  </si>
  <si>
    <t>R006</t>
  </si>
  <si>
    <t>R008</t>
  </si>
  <si>
    <t>DEPARTMENT OF SOCIAL WELFARE AND DEV'T-R 11(DAVAO)</t>
  </si>
  <si>
    <t>R009</t>
  </si>
  <si>
    <t>R010</t>
  </si>
  <si>
    <t>R011</t>
  </si>
  <si>
    <t>DEPARTMENT OF SOCIAL WELFARE&amp; DEV'T - ELSIE GACHES</t>
  </si>
  <si>
    <t>R012</t>
  </si>
  <si>
    <t>R013</t>
  </si>
  <si>
    <t>R015</t>
  </si>
  <si>
    <t>R017</t>
  </si>
  <si>
    <t>R018</t>
  </si>
  <si>
    <t>R019</t>
  </si>
  <si>
    <t>R020</t>
  </si>
  <si>
    <t>R021</t>
  </si>
  <si>
    <t>R022</t>
  </si>
  <si>
    <t>R023</t>
  </si>
  <si>
    <t>R024</t>
  </si>
  <si>
    <t>R025</t>
  </si>
  <si>
    <t>R026</t>
  </si>
  <si>
    <t>DEPT. OF SOCIAL WELFARE &amp; DEV'T- NAYON NG KABATAAN</t>
  </si>
  <si>
    <t>R028</t>
  </si>
  <si>
    <t>DEPARTMENT OF SOCIAL WELFARE &amp; DEV'T - REGION IV-B</t>
  </si>
  <si>
    <t>R029</t>
  </si>
  <si>
    <t>R030</t>
  </si>
  <si>
    <t>R031</t>
  </si>
  <si>
    <t>S001</t>
  </si>
  <si>
    <t>S002</t>
  </si>
  <si>
    <t>S003</t>
  </si>
  <si>
    <t>S005</t>
  </si>
  <si>
    <t>S006</t>
  </si>
  <si>
    <t>TOURISM INFRASTRUCTURE &amp; ENTERPRISE ZONE AUTHORITY</t>
  </si>
  <si>
    <t>S007</t>
  </si>
  <si>
    <t>S008</t>
  </si>
  <si>
    <t>S009</t>
  </si>
  <si>
    <t>T001</t>
  </si>
  <si>
    <t>T006</t>
  </si>
  <si>
    <t>T008</t>
  </si>
  <si>
    <t>T010</t>
  </si>
  <si>
    <t>T012</t>
  </si>
  <si>
    <t>T013</t>
  </si>
  <si>
    <t>T014</t>
  </si>
  <si>
    <t>T015</t>
  </si>
  <si>
    <t>CONSTRUCTION INDUSTRY AUTHORITY OF THE PHILIPPINES</t>
  </si>
  <si>
    <t>T016</t>
  </si>
  <si>
    <t>T017</t>
  </si>
  <si>
    <t>T019</t>
  </si>
  <si>
    <t>T020</t>
  </si>
  <si>
    <t>T021</t>
  </si>
  <si>
    <t>T022</t>
  </si>
  <si>
    <t>T024</t>
  </si>
  <si>
    <t>T025</t>
  </si>
  <si>
    <t>T026</t>
  </si>
  <si>
    <t>T028</t>
  </si>
  <si>
    <t>T029</t>
  </si>
  <si>
    <t>T030</t>
  </si>
  <si>
    <t>T032</t>
  </si>
  <si>
    <t>T034</t>
  </si>
  <si>
    <t>T035</t>
  </si>
  <si>
    <t>T037</t>
  </si>
  <si>
    <t>T039</t>
  </si>
  <si>
    <t>T042</t>
  </si>
  <si>
    <t>T043</t>
  </si>
  <si>
    <t>T044</t>
  </si>
  <si>
    <t>T045</t>
  </si>
  <si>
    <t>T046</t>
  </si>
  <si>
    <t>T056</t>
  </si>
  <si>
    <t>T070</t>
  </si>
  <si>
    <t>T071</t>
  </si>
  <si>
    <t>T072</t>
  </si>
  <si>
    <t>T073</t>
  </si>
  <si>
    <t>T074</t>
  </si>
  <si>
    <t>T075</t>
  </si>
  <si>
    <t>T076</t>
  </si>
  <si>
    <t>T077</t>
  </si>
  <si>
    <t>T078</t>
  </si>
  <si>
    <t>T079</t>
  </si>
  <si>
    <t>U001</t>
  </si>
  <si>
    <t>U002</t>
  </si>
  <si>
    <t>U003</t>
  </si>
  <si>
    <t>U004</t>
  </si>
  <si>
    <t>U005</t>
  </si>
  <si>
    <t>U007</t>
  </si>
  <si>
    <t>U008</t>
  </si>
  <si>
    <t>U009</t>
  </si>
  <si>
    <t>U010</t>
  </si>
  <si>
    <t>LAND TRANSPORTATION &amp; FRANCHISING REG. BOARD-RO IV</t>
  </si>
  <si>
    <t>U012</t>
  </si>
  <si>
    <t>U013</t>
  </si>
  <si>
    <t>U014</t>
  </si>
  <si>
    <t>U015</t>
  </si>
  <si>
    <t>U016</t>
  </si>
  <si>
    <t>U017</t>
  </si>
  <si>
    <t>U018</t>
  </si>
  <si>
    <t>U019</t>
  </si>
  <si>
    <t>U021</t>
  </si>
  <si>
    <t>U022</t>
  </si>
  <si>
    <t>U023</t>
  </si>
  <si>
    <t>U024</t>
  </si>
  <si>
    <t>U025</t>
  </si>
  <si>
    <t>U026</t>
  </si>
  <si>
    <t>U028</t>
  </si>
  <si>
    <t>U029</t>
  </si>
  <si>
    <t>TELECOMMUNICATIONS OFFICE-MAIN (RADIO TRANSCIEVER)</t>
  </si>
  <si>
    <t>U030</t>
  </si>
  <si>
    <t>U031</t>
  </si>
  <si>
    <t>U032</t>
  </si>
  <si>
    <t>U033</t>
  </si>
  <si>
    <t>U034</t>
  </si>
  <si>
    <t>U035</t>
  </si>
  <si>
    <t>U036</t>
  </si>
  <si>
    <t>U037</t>
  </si>
  <si>
    <t>U045</t>
  </si>
  <si>
    <t>U046</t>
  </si>
  <si>
    <t>U047</t>
  </si>
  <si>
    <t>U050</t>
  </si>
  <si>
    <t>U051</t>
  </si>
  <si>
    <t>U053</t>
  </si>
  <si>
    <t>U054</t>
  </si>
  <si>
    <t>U055</t>
  </si>
  <si>
    <t>DEP'T OF INFORMATION AND COMMUNICATIONS TECHNOLOGY</t>
  </si>
  <si>
    <t>U056</t>
  </si>
  <si>
    <t>U057</t>
  </si>
  <si>
    <t>U058</t>
  </si>
  <si>
    <t>U059</t>
  </si>
  <si>
    <t>V001</t>
  </si>
  <si>
    <t>V002</t>
  </si>
  <si>
    <t>V003</t>
  </si>
  <si>
    <t>NEDA-NATIONWIDE ROLL-ON/OFF TRANSPORT'N DEV'T STUD</t>
  </si>
  <si>
    <t>V004</t>
  </si>
  <si>
    <t>V005</t>
  </si>
  <si>
    <t>V006</t>
  </si>
  <si>
    <t>V007</t>
  </si>
  <si>
    <t>V008</t>
  </si>
  <si>
    <t>V009</t>
  </si>
  <si>
    <t>V010</t>
  </si>
  <si>
    <t>V011</t>
  </si>
  <si>
    <t>V012</t>
  </si>
  <si>
    <t>V013</t>
  </si>
  <si>
    <t>V014</t>
  </si>
  <si>
    <t>V015</t>
  </si>
  <si>
    <t>V016</t>
  </si>
  <si>
    <t>V017</t>
  </si>
  <si>
    <t>V018</t>
  </si>
  <si>
    <t>V019</t>
  </si>
  <si>
    <t>V022</t>
  </si>
  <si>
    <t>V029</t>
  </si>
  <si>
    <t>V031</t>
  </si>
  <si>
    <t>V032</t>
  </si>
  <si>
    <t>V033</t>
  </si>
  <si>
    <t>NATIONAL ECONOMIC AND DEVELOPMENT AUTHORITY - MAIN</t>
  </si>
  <si>
    <t>V034</t>
  </si>
  <si>
    <t>V035</t>
  </si>
  <si>
    <t>V036</t>
  </si>
  <si>
    <t>V037</t>
  </si>
  <si>
    <t>V038</t>
  </si>
  <si>
    <t>V039</t>
  </si>
  <si>
    <t>V040</t>
  </si>
  <si>
    <t>V041</t>
  </si>
  <si>
    <t>V042</t>
  </si>
  <si>
    <t>V043</t>
  </si>
  <si>
    <t>V044</t>
  </si>
  <si>
    <t>V045</t>
  </si>
  <si>
    <t>W001</t>
  </si>
  <si>
    <t>W004</t>
  </si>
  <si>
    <t>W005</t>
  </si>
  <si>
    <t>W006</t>
  </si>
  <si>
    <t>W007</t>
  </si>
  <si>
    <t>W008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</si>
  <si>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</si>
  <si>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</si>
  <si>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</si>
  <si>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</si>
  <si>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</si>
  <si>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</si>
  <si>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</si>
  <si>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</si>
  <si>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</si>
  <si>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</si>
  <si>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W021</t>
  </si>
  <si>
    <t>W022</t>
  </si>
  <si>
    <t>W030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</si>
  <si>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</si>
  <si>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</si>
  <si>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</si>
  <si>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</si>
  <si>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</si>
  <si>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</si>
  <si>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</si>
  <si>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</si>
  <si>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</si>
  <si>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</si>
  <si>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</si>
  <si>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</si>
  <si>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</si>
  <si>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</si>
  <si>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</si>
  <si>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</si>
  <si>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</si>
  <si>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</si>
  <si>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</si>
  <si>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</si>
  <si>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</si>
  <si>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</si>
  <si>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</si>
  <si>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</si>
  <si>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</si>
  <si>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</si>
  <si>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</si>
  <si>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</si>
  <si>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</si>
  <si>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</si>
  <si>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</si>
  <si>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X001</t>
  </si>
  <si>
    <t>X002</t>
  </si>
  <si>
    <t>X003</t>
  </si>
  <si>
    <t>X004</t>
  </si>
  <si>
    <t>X005</t>
  </si>
  <si>
    <t>X007</t>
  </si>
  <si>
    <t>X008</t>
  </si>
  <si>
    <t>X010</t>
  </si>
  <si>
    <t>X012</t>
  </si>
  <si>
    <t>X013</t>
  </si>
  <si>
    <t>X014</t>
  </si>
  <si>
    <t>X015</t>
  </si>
  <si>
    <t>X016</t>
  </si>
  <si>
    <t>X018</t>
  </si>
  <si>
    <t>X019</t>
  </si>
  <si>
    <t>X020</t>
  </si>
  <si>
    <t>X021</t>
  </si>
  <si>
    <t>X022</t>
  </si>
  <si>
    <t>X024</t>
  </si>
  <si>
    <t>X025</t>
  </si>
  <si>
    <t>X026</t>
  </si>
  <si>
    <t>X027</t>
  </si>
  <si>
    <t>X028</t>
  </si>
  <si>
    <t>X029</t>
  </si>
  <si>
    <t>X030</t>
  </si>
  <si>
    <t>X031</t>
  </si>
  <si>
    <t>X032</t>
  </si>
  <si>
    <t>X033</t>
  </si>
  <si>
    <t>X034</t>
  </si>
  <si>
    <t>X035</t>
  </si>
  <si>
    <t>X036</t>
  </si>
  <si>
    <t>X037</t>
  </si>
  <si>
    <t>X039</t>
  </si>
  <si>
    <t>X041</t>
  </si>
  <si>
    <t>X042</t>
  </si>
  <si>
    <t>X046</t>
  </si>
  <si>
    <t>X047</t>
  </si>
  <si>
    <t>X048</t>
  </si>
  <si>
    <t>X049</t>
  </si>
  <si>
    <t>X051</t>
  </si>
  <si>
    <t>X053</t>
  </si>
  <si>
    <t>X054</t>
  </si>
  <si>
    <t>X072</t>
  </si>
  <si>
    <t>X074</t>
  </si>
  <si>
    <t>X075</t>
  </si>
  <si>
    <t>X076</t>
  </si>
  <si>
    <t>X077</t>
  </si>
  <si>
    <t>NATIONAL FOOD AUTHORITY - QUEZON PROVINCIAL OFFICE</t>
  </si>
  <si>
    <t>X078</t>
  </si>
  <si>
    <t>X079</t>
  </si>
  <si>
    <t>X080</t>
  </si>
  <si>
    <t>X081</t>
  </si>
  <si>
    <t>X082</t>
  </si>
  <si>
    <t>X083</t>
  </si>
  <si>
    <t>X084</t>
  </si>
  <si>
    <t>X085</t>
  </si>
  <si>
    <t>X086</t>
  </si>
  <si>
    <t>X087</t>
  </si>
  <si>
    <t>X088</t>
  </si>
  <si>
    <t>X089</t>
  </si>
  <si>
    <t>X090</t>
  </si>
  <si>
    <t>X091</t>
  </si>
  <si>
    <t>X092</t>
  </si>
  <si>
    <t>X093</t>
  </si>
  <si>
    <t>X094</t>
  </si>
  <si>
    <t>X095</t>
  </si>
  <si>
    <t>X096</t>
  </si>
  <si>
    <t>X097</t>
  </si>
  <si>
    <t>X098</t>
  </si>
  <si>
    <t>X099</t>
  </si>
  <si>
    <t>X100</t>
  </si>
  <si>
    <t>X101</t>
  </si>
  <si>
    <t>X102</t>
  </si>
  <si>
    <t>X103</t>
  </si>
  <si>
    <t>X104</t>
  </si>
  <si>
    <t>X105</t>
  </si>
  <si>
    <t>X109</t>
  </si>
  <si>
    <t>X110</t>
  </si>
  <si>
    <t>X111</t>
  </si>
  <si>
    <t>X113</t>
  </si>
  <si>
    <t>X114</t>
  </si>
  <si>
    <t>X115</t>
  </si>
  <si>
    <t>X120</t>
  </si>
  <si>
    <t>X121</t>
  </si>
  <si>
    <t>X122</t>
  </si>
  <si>
    <t>X126</t>
  </si>
  <si>
    <t>X128</t>
  </si>
  <si>
    <t>X129</t>
  </si>
  <si>
    <t>X130</t>
  </si>
  <si>
    <t>X131</t>
  </si>
  <si>
    <t>X132</t>
  </si>
  <si>
    <t>X133</t>
  </si>
  <si>
    <t>X134</t>
  </si>
  <si>
    <t>X136</t>
  </si>
  <si>
    <t>X138</t>
  </si>
  <si>
    <t>X141</t>
  </si>
  <si>
    <t>X147</t>
  </si>
  <si>
    <t>X149</t>
  </si>
  <si>
    <t>X150</t>
  </si>
  <si>
    <t>X151</t>
  </si>
  <si>
    <t>X153</t>
  </si>
  <si>
    <t>X154</t>
  </si>
  <si>
    <t>X155</t>
  </si>
  <si>
    <t>X158</t>
  </si>
  <si>
    <t>NATIONAL FOOD AUTHORITY - CAVITE PROVINCIAL OFFICE</t>
  </si>
  <si>
    <t>X159</t>
  </si>
  <si>
    <t>X161</t>
  </si>
  <si>
    <t>X162</t>
  </si>
  <si>
    <t>NAT'L KIDNEY &amp; TRANSPLANT INST-MULTI-PURPOSE COOP.</t>
  </si>
  <si>
    <t>X163</t>
  </si>
  <si>
    <t>X164</t>
  </si>
  <si>
    <t xml:space="preserve">U.P.DILIMAN-OFFICE OF SCHOLARSHIP &amp;															</t>
  </si>
  <si>
    <t>X165</t>
  </si>
  <si>
    <t>X167</t>
  </si>
  <si>
    <t>X168</t>
  </si>
  <si>
    <t>X174</t>
  </si>
  <si>
    <t>X176</t>
  </si>
  <si>
    <t>X177</t>
  </si>
  <si>
    <t>X178</t>
  </si>
  <si>
    <t>POWER SECTOR ASSETS &amp; LIABILITIES MANAGEMENT CORP.</t>
  </si>
  <si>
    <t>X179</t>
  </si>
  <si>
    <t>X180</t>
  </si>
  <si>
    <t>X182</t>
  </si>
  <si>
    <t>X183</t>
  </si>
  <si>
    <t>X185</t>
  </si>
  <si>
    <t>X187</t>
  </si>
  <si>
    <t>X188</t>
  </si>
  <si>
    <t>X189</t>
  </si>
  <si>
    <t>X190</t>
  </si>
  <si>
    <t>X191</t>
  </si>
  <si>
    <t>X192</t>
  </si>
  <si>
    <t>X193</t>
  </si>
  <si>
    <t>PHIL. PORTS AUTHORITY-PORT DIST. OF SOUTHERN LUZON</t>
  </si>
  <si>
    <t>X194</t>
  </si>
  <si>
    <t>X195</t>
  </si>
  <si>
    <t>X196</t>
  </si>
  <si>
    <t>X200</t>
  </si>
  <si>
    <t>X201</t>
  </si>
  <si>
    <t>X204</t>
  </si>
  <si>
    <t>X209</t>
  </si>
  <si>
    <t>X210</t>
  </si>
  <si>
    <t>X212</t>
  </si>
  <si>
    <t>X213</t>
  </si>
  <si>
    <t>X216</t>
  </si>
  <si>
    <t>X218</t>
  </si>
  <si>
    <t>X224</t>
  </si>
  <si>
    <t>X225</t>
  </si>
  <si>
    <t>X228</t>
  </si>
  <si>
    <t>X229</t>
  </si>
  <si>
    <t>X231</t>
  </si>
  <si>
    <t>X232</t>
  </si>
  <si>
    <t>X234</t>
  </si>
  <si>
    <t>X235</t>
  </si>
  <si>
    <t>X236</t>
  </si>
  <si>
    <t>X237</t>
  </si>
  <si>
    <t>X238</t>
  </si>
  <si>
    <t>X239</t>
  </si>
  <si>
    <t>X240</t>
  </si>
  <si>
    <t>X241</t>
  </si>
  <si>
    <t>X242</t>
  </si>
  <si>
    <t>X243</t>
  </si>
  <si>
    <t>X244</t>
  </si>
  <si>
    <t>X245</t>
  </si>
  <si>
    <t>X246</t>
  </si>
  <si>
    <t>X247</t>
  </si>
  <si>
    <t>X248</t>
  </si>
  <si>
    <t>X249</t>
  </si>
  <si>
    <t>X250</t>
  </si>
  <si>
    <t>X251</t>
  </si>
  <si>
    <t>X254</t>
  </si>
  <si>
    <t>X256</t>
  </si>
  <si>
    <t>X257</t>
  </si>
  <si>
    <t>X258</t>
  </si>
  <si>
    <t>X259</t>
  </si>
  <si>
    <t>X260</t>
  </si>
  <si>
    <t>X261</t>
  </si>
  <si>
    <t>X262</t>
  </si>
  <si>
    <t>X263</t>
  </si>
  <si>
    <t>X264</t>
  </si>
  <si>
    <t>X265</t>
  </si>
  <si>
    <t>X266</t>
  </si>
  <si>
    <t>X267</t>
  </si>
  <si>
    <t>X268</t>
  </si>
  <si>
    <t>X269</t>
  </si>
  <si>
    <t>X270</t>
  </si>
  <si>
    <t>X271</t>
  </si>
  <si>
    <t>X272</t>
  </si>
  <si>
    <t>X273</t>
  </si>
  <si>
    <t>X274</t>
  </si>
  <si>
    <t>X275</t>
  </si>
  <si>
    <t>X276</t>
  </si>
  <si>
    <t>NATIONAL FOOD AUTHORITY - MARINDUQUE PROV'L OFFICE</t>
  </si>
  <si>
    <t>X277</t>
  </si>
  <si>
    <t>X278</t>
  </si>
  <si>
    <t>X279</t>
  </si>
  <si>
    <t>X280</t>
  </si>
  <si>
    <t>X281</t>
  </si>
  <si>
    <t>X283</t>
  </si>
  <si>
    <t>X284</t>
  </si>
  <si>
    <t>X285</t>
  </si>
  <si>
    <t>X286</t>
  </si>
  <si>
    <t>X287</t>
  </si>
  <si>
    <t>X288</t>
  </si>
  <si>
    <t>X289</t>
  </si>
  <si>
    <t>X290</t>
  </si>
  <si>
    <t>X291</t>
  </si>
  <si>
    <t>X292</t>
  </si>
  <si>
    <t>X293</t>
  </si>
  <si>
    <t>X294</t>
  </si>
  <si>
    <t>X295</t>
  </si>
  <si>
    <t>X296</t>
  </si>
  <si>
    <t>X297</t>
  </si>
  <si>
    <t>X298</t>
  </si>
  <si>
    <t>X299</t>
  </si>
  <si>
    <t>X300</t>
  </si>
  <si>
    <t>X301</t>
  </si>
  <si>
    <t>X302</t>
  </si>
  <si>
    <t>X303</t>
  </si>
  <si>
    <t>X305</t>
  </si>
  <si>
    <t>X306</t>
  </si>
  <si>
    <t>X307</t>
  </si>
  <si>
    <t>X308</t>
  </si>
  <si>
    <t>X309</t>
  </si>
  <si>
    <t>X310</t>
  </si>
  <si>
    <t>X311</t>
  </si>
  <si>
    <t>X312</t>
  </si>
  <si>
    <t>X313</t>
  </si>
  <si>
    <t>X314</t>
  </si>
  <si>
    <t>X315</t>
  </si>
  <si>
    <t>X316</t>
  </si>
  <si>
    <t>X317</t>
  </si>
  <si>
    <t>X318</t>
  </si>
  <si>
    <t>X319</t>
  </si>
  <si>
    <t>X320</t>
  </si>
  <si>
    <t>X321</t>
  </si>
  <si>
    <t>X322</t>
  </si>
  <si>
    <t>X323</t>
  </si>
  <si>
    <t>X324</t>
  </si>
  <si>
    <t>X325</t>
  </si>
  <si>
    <t>X326</t>
  </si>
  <si>
    <t>X327</t>
  </si>
  <si>
    <t>X328</t>
  </si>
  <si>
    <t>X329</t>
  </si>
  <si>
    <t>X330</t>
  </si>
  <si>
    <t>X331</t>
  </si>
  <si>
    <t>DEVELOPMENT BANK OF THE PHILIPPINES - COMMONWEALTH</t>
  </si>
  <si>
    <t>X332</t>
  </si>
  <si>
    <t>X333</t>
  </si>
  <si>
    <t>X334</t>
  </si>
  <si>
    <t>X335</t>
  </si>
  <si>
    <t>X336</t>
  </si>
  <si>
    <t>X337</t>
  </si>
  <si>
    <t>X338</t>
  </si>
  <si>
    <t>X339</t>
  </si>
  <si>
    <t>X340</t>
  </si>
  <si>
    <t>X341</t>
  </si>
  <si>
    <t>X342</t>
  </si>
  <si>
    <t>X343</t>
  </si>
  <si>
    <t>X344</t>
  </si>
  <si>
    <t>X345</t>
  </si>
  <si>
    <t>X346</t>
  </si>
  <si>
    <t>PHILIPPINE CHARITY SWEEPSTAKES OFFICE - QUEZON PDO</t>
  </si>
  <si>
    <t>X347</t>
  </si>
  <si>
    <t>X348</t>
  </si>
  <si>
    <t>PHIL. CHARITY SWEEPSTAKES OFFICE - BATANGAS BRANCH</t>
  </si>
  <si>
    <t>X349</t>
  </si>
  <si>
    <t>X350</t>
  </si>
  <si>
    <t>X351</t>
  </si>
  <si>
    <t>X352</t>
  </si>
  <si>
    <t>X353</t>
  </si>
  <si>
    <t>X354</t>
  </si>
  <si>
    <t>X355</t>
  </si>
  <si>
    <t>X356</t>
  </si>
  <si>
    <t>X357</t>
  </si>
  <si>
    <t>X358</t>
  </si>
  <si>
    <t>X359</t>
  </si>
  <si>
    <t>X360</t>
  </si>
  <si>
    <t>X361</t>
  </si>
  <si>
    <t>X362</t>
  </si>
  <si>
    <t>X363</t>
  </si>
  <si>
    <t>X364</t>
  </si>
  <si>
    <t>X365</t>
  </si>
  <si>
    <t>X366</t>
  </si>
  <si>
    <t>X367</t>
  </si>
  <si>
    <t>X368</t>
  </si>
  <si>
    <t>X370</t>
  </si>
  <si>
    <t>X371</t>
  </si>
  <si>
    <t>X372</t>
  </si>
  <si>
    <t>X373</t>
  </si>
  <si>
    <t>X374</t>
  </si>
  <si>
    <t>X375</t>
  </si>
  <si>
    <t>X376</t>
  </si>
  <si>
    <t>X377</t>
  </si>
  <si>
    <t>X378</t>
  </si>
  <si>
    <t>X379</t>
  </si>
  <si>
    <t>X380</t>
  </si>
  <si>
    <t>X381</t>
  </si>
  <si>
    <t>X382</t>
  </si>
  <si>
    <t>X383</t>
  </si>
  <si>
    <t>X384</t>
  </si>
  <si>
    <t>X385</t>
  </si>
  <si>
    <t>X386</t>
  </si>
  <si>
    <t>X387</t>
  </si>
  <si>
    <t>X388</t>
  </si>
  <si>
    <t>X389</t>
  </si>
  <si>
    <t>X390</t>
  </si>
  <si>
    <t>X391</t>
  </si>
  <si>
    <t>X392</t>
  </si>
  <si>
    <t>X393</t>
  </si>
  <si>
    <t>X394</t>
  </si>
  <si>
    <t>X395</t>
  </si>
  <si>
    <t>X396</t>
  </si>
  <si>
    <t>X397</t>
  </si>
  <si>
    <t>X398</t>
  </si>
  <si>
    <t>X399</t>
  </si>
  <si>
    <t>X400</t>
  </si>
  <si>
    <t>X401</t>
  </si>
  <si>
    <t>X402</t>
  </si>
  <si>
    <t>X403</t>
  </si>
  <si>
    <t>X404</t>
  </si>
  <si>
    <t>X405</t>
  </si>
  <si>
    <t>X406</t>
  </si>
  <si>
    <t>X407</t>
  </si>
  <si>
    <t>X408</t>
  </si>
  <si>
    <t>Y001</t>
  </si>
  <si>
    <t>Y002</t>
  </si>
  <si>
    <t>Y003</t>
  </si>
  <si>
    <t>Y004</t>
  </si>
  <si>
    <t>Y005</t>
  </si>
  <si>
    <t>Y006</t>
  </si>
  <si>
    <t>Y007</t>
  </si>
  <si>
    <t>Y008</t>
  </si>
  <si>
    <t>Y009</t>
  </si>
  <si>
    <t>Y010</t>
  </si>
  <si>
    <t>Y011</t>
  </si>
  <si>
    <t>Y012</t>
  </si>
  <si>
    <t>Y013</t>
  </si>
  <si>
    <t>Y014</t>
  </si>
  <si>
    <t>Y015</t>
  </si>
  <si>
    <t>Y018</t>
  </si>
  <si>
    <t>Y019</t>
  </si>
  <si>
    <t>Y01A</t>
  </si>
  <si>
    <t>Y01B</t>
  </si>
  <si>
    <t>Y020</t>
  </si>
  <si>
    <t>Y021</t>
  </si>
  <si>
    <t>Y022</t>
  </si>
  <si>
    <t>Y023</t>
  </si>
  <si>
    <t>Y024</t>
  </si>
  <si>
    <t>Y025</t>
  </si>
  <si>
    <t>Y026</t>
  </si>
  <si>
    <t>Y027</t>
  </si>
  <si>
    <t>Y028</t>
  </si>
  <si>
    <t>Y029</t>
  </si>
  <si>
    <t>Y02A</t>
  </si>
  <si>
    <t>Y02B</t>
  </si>
  <si>
    <t>Y030</t>
  </si>
  <si>
    <t>Y031</t>
  </si>
  <si>
    <t>Y032</t>
  </si>
  <si>
    <t>Y033</t>
  </si>
  <si>
    <t>Y034</t>
  </si>
  <si>
    <t>Y035</t>
  </si>
  <si>
    <t>Y036</t>
  </si>
  <si>
    <t>Y037</t>
  </si>
  <si>
    <t>Y038</t>
  </si>
  <si>
    <t>Y039</t>
  </si>
  <si>
    <t>Y03A</t>
  </si>
  <si>
    <t>Y03B</t>
  </si>
  <si>
    <t>Y040</t>
  </si>
  <si>
    <t>Y041</t>
  </si>
  <si>
    <t>Y042</t>
  </si>
  <si>
    <t>Y043</t>
  </si>
  <si>
    <t>Y044</t>
  </si>
  <si>
    <t>Y045</t>
  </si>
  <si>
    <t>Y046</t>
  </si>
  <si>
    <t>Y047</t>
  </si>
  <si>
    <t>Y048</t>
  </si>
  <si>
    <t>Y049</t>
  </si>
  <si>
    <t>Y04A</t>
  </si>
  <si>
    <t>Y04B</t>
  </si>
  <si>
    <t>Y050</t>
  </si>
  <si>
    <t>Y051</t>
  </si>
  <si>
    <t>Y052</t>
  </si>
  <si>
    <t>Y053</t>
  </si>
  <si>
    <t>Y054</t>
  </si>
  <si>
    <t>Y055</t>
  </si>
  <si>
    <t>Y056</t>
  </si>
  <si>
    <t>Y057</t>
  </si>
  <si>
    <t>Y058</t>
  </si>
  <si>
    <t>Y059</t>
  </si>
  <si>
    <t>Y05A</t>
  </si>
  <si>
    <t>Y05B</t>
  </si>
  <si>
    <t>Y060</t>
  </si>
  <si>
    <t>Y061</t>
  </si>
  <si>
    <t>Y062</t>
  </si>
  <si>
    <t>Y063</t>
  </si>
  <si>
    <t>Y064</t>
  </si>
  <si>
    <t>Y065</t>
  </si>
  <si>
    <t>Y066</t>
  </si>
  <si>
    <t>Y067</t>
  </si>
  <si>
    <t>Y068</t>
  </si>
  <si>
    <t>Y069</t>
  </si>
  <si>
    <t>Y06A</t>
  </si>
  <si>
    <t>Y06B</t>
  </si>
  <si>
    <t>Y070</t>
  </si>
  <si>
    <t>Y071</t>
  </si>
  <si>
    <t>Y072</t>
  </si>
  <si>
    <t>Y073</t>
  </si>
  <si>
    <t>Y074</t>
  </si>
  <si>
    <t>Y075</t>
  </si>
  <si>
    <t>Y076</t>
  </si>
  <si>
    <t>Y077</t>
  </si>
  <si>
    <t>Y078</t>
  </si>
  <si>
    <t>Y079</t>
  </si>
  <si>
    <t>Y07A</t>
  </si>
  <si>
    <t>Y07B</t>
  </si>
  <si>
    <t>Y080</t>
  </si>
  <si>
    <t>Y081</t>
  </si>
  <si>
    <t>Y082</t>
  </si>
  <si>
    <t>Y083</t>
  </si>
  <si>
    <t>Y084</t>
  </si>
  <si>
    <t>LGU-PROVINCE OF CAMARINES SUR-MANILA LIASON OFFICE</t>
  </si>
  <si>
    <t>Y085</t>
  </si>
  <si>
    <t>Y086</t>
  </si>
  <si>
    <t>Y087</t>
  </si>
  <si>
    <t>Y088</t>
  </si>
  <si>
    <t>LGU-PROVINCIAL ENGR'S OFFICE-BIBINGCAHAN, SORSOGON</t>
  </si>
  <si>
    <t>Y089</t>
  </si>
  <si>
    <t>Y08A</t>
  </si>
  <si>
    <t>Y08B</t>
  </si>
  <si>
    <t>Y090</t>
  </si>
  <si>
    <t>Y091</t>
  </si>
  <si>
    <t>Y092</t>
  </si>
  <si>
    <t>Y093</t>
  </si>
  <si>
    <t>Y094</t>
  </si>
  <si>
    <t>Y095</t>
  </si>
  <si>
    <t>Y096</t>
  </si>
  <si>
    <t>Y097</t>
  </si>
  <si>
    <t>Y098</t>
  </si>
  <si>
    <t>Y099</t>
  </si>
  <si>
    <t>Y09A</t>
  </si>
  <si>
    <t>Y09B</t>
  </si>
  <si>
    <t>Y100</t>
  </si>
  <si>
    <t>Y101</t>
  </si>
  <si>
    <t>Y102</t>
  </si>
  <si>
    <t>Y103</t>
  </si>
  <si>
    <t>Y104</t>
  </si>
  <si>
    <t>Y105</t>
  </si>
  <si>
    <t>Y106</t>
  </si>
  <si>
    <t>LGU-CITY SOCIAL WELFARE &amp; DEV'T OFFICE-BAGUIO CITY</t>
  </si>
  <si>
    <t>Y107</t>
  </si>
  <si>
    <t>Y108</t>
  </si>
  <si>
    <t>Y109</t>
  </si>
  <si>
    <t>Y10A</t>
  </si>
  <si>
    <t>Y10B</t>
  </si>
  <si>
    <t>Y110</t>
  </si>
  <si>
    <t>Y111</t>
  </si>
  <si>
    <t>Y112</t>
  </si>
  <si>
    <t>Y113</t>
  </si>
  <si>
    <t>Y114</t>
  </si>
  <si>
    <t>Y115</t>
  </si>
  <si>
    <t>Y116</t>
  </si>
  <si>
    <t>Y117</t>
  </si>
  <si>
    <t>Y118</t>
  </si>
  <si>
    <t>Y119</t>
  </si>
  <si>
    <t>Y11A</t>
  </si>
  <si>
    <t>Y11B</t>
  </si>
  <si>
    <t>Y120</t>
  </si>
  <si>
    <t>Y121</t>
  </si>
  <si>
    <t>Y122</t>
  </si>
  <si>
    <t>Y123</t>
  </si>
  <si>
    <t>Y124</t>
  </si>
  <si>
    <t>Y125</t>
  </si>
  <si>
    <t>Y126</t>
  </si>
  <si>
    <t>Y127</t>
  </si>
  <si>
    <t>Y128</t>
  </si>
  <si>
    <t>Y129</t>
  </si>
  <si>
    <t>Y12A</t>
  </si>
  <si>
    <t>Y12B</t>
  </si>
  <si>
    <t>Y130</t>
  </si>
  <si>
    <t>Y131</t>
  </si>
  <si>
    <t>Y133</t>
  </si>
  <si>
    <t>Y134</t>
  </si>
  <si>
    <t>Y135</t>
  </si>
  <si>
    <t>Y136</t>
  </si>
  <si>
    <t>Y137</t>
  </si>
  <si>
    <t>Y138</t>
  </si>
  <si>
    <t>Y139</t>
  </si>
  <si>
    <t>Y13A</t>
  </si>
  <si>
    <t>Y13B</t>
  </si>
  <si>
    <t>Y140</t>
  </si>
  <si>
    <t>Y141</t>
  </si>
  <si>
    <t>Y142</t>
  </si>
  <si>
    <t>Y143</t>
  </si>
  <si>
    <t>Y144</t>
  </si>
  <si>
    <t>Y145</t>
  </si>
  <si>
    <t>Y146</t>
  </si>
  <si>
    <t>Y147</t>
  </si>
  <si>
    <t>Y148</t>
  </si>
  <si>
    <t>Y149</t>
  </si>
  <si>
    <t>Y14A</t>
  </si>
  <si>
    <t>Y14B</t>
  </si>
  <si>
    <t>Y150</t>
  </si>
  <si>
    <t>Y151</t>
  </si>
  <si>
    <t>Y152</t>
  </si>
  <si>
    <t>Y153</t>
  </si>
  <si>
    <t>Y154</t>
  </si>
  <si>
    <t>Y155</t>
  </si>
  <si>
    <t>Y156</t>
  </si>
  <si>
    <t>Y157</t>
  </si>
  <si>
    <t>Y158</t>
  </si>
  <si>
    <t>Y159</t>
  </si>
  <si>
    <t>Y15A</t>
  </si>
  <si>
    <t>Y15B</t>
  </si>
  <si>
    <t>Y160</t>
  </si>
  <si>
    <t>Y161</t>
  </si>
  <si>
    <t>Y162</t>
  </si>
  <si>
    <t>Y163</t>
  </si>
  <si>
    <t>Y164</t>
  </si>
  <si>
    <t>LGU-BARANGAY PAG-ASA, SABLAYAN, OCCIDENTAL MINDORO</t>
  </si>
  <si>
    <t>Y165</t>
  </si>
  <si>
    <t>Y166</t>
  </si>
  <si>
    <t>Y167</t>
  </si>
  <si>
    <t>Y168</t>
  </si>
  <si>
    <t>Y169</t>
  </si>
  <si>
    <t>Y16A</t>
  </si>
  <si>
    <t>Y16B</t>
  </si>
  <si>
    <t>Y170</t>
  </si>
  <si>
    <t>Y171</t>
  </si>
  <si>
    <t>Y172</t>
  </si>
  <si>
    <t>Y173</t>
  </si>
  <si>
    <t>Y174</t>
  </si>
  <si>
    <t>Y175</t>
  </si>
  <si>
    <t>Y176</t>
  </si>
  <si>
    <t>Y177</t>
  </si>
  <si>
    <t>Y178</t>
  </si>
  <si>
    <t>Y179</t>
  </si>
  <si>
    <t>Y17A</t>
  </si>
  <si>
    <t>Y17B</t>
  </si>
  <si>
    <t>Y180</t>
  </si>
  <si>
    <t>Y181</t>
  </si>
  <si>
    <t>Y182</t>
  </si>
  <si>
    <t>Y183</t>
  </si>
  <si>
    <t>Y185</t>
  </si>
  <si>
    <t>Y186</t>
  </si>
  <si>
    <t>Y188</t>
  </si>
  <si>
    <t>Y189</t>
  </si>
  <si>
    <t>Y18A</t>
  </si>
  <si>
    <t>Y18B</t>
  </si>
  <si>
    <t>Y190</t>
  </si>
  <si>
    <t>Y191</t>
  </si>
  <si>
    <t>Y192</t>
  </si>
  <si>
    <t>Y193</t>
  </si>
  <si>
    <t>Y195</t>
  </si>
  <si>
    <t>Y196</t>
  </si>
  <si>
    <t>Y197</t>
  </si>
  <si>
    <t>Y19A</t>
  </si>
  <si>
    <t>Y19B</t>
  </si>
  <si>
    <t>Y200</t>
  </si>
  <si>
    <t>Y201</t>
  </si>
  <si>
    <t>Y202</t>
  </si>
  <si>
    <t>LGU-BARANGAY VICTORIA, SABLAYAN,OCCIDENTAL MINDORO</t>
  </si>
  <si>
    <t>Y203</t>
  </si>
  <si>
    <t>Y204</t>
  </si>
  <si>
    <t>Y206</t>
  </si>
  <si>
    <t>Y207</t>
  </si>
  <si>
    <t>Y208</t>
  </si>
  <si>
    <t>Y209</t>
  </si>
  <si>
    <t>Y20A</t>
  </si>
  <si>
    <t>Y211</t>
  </si>
  <si>
    <t>Y212</t>
  </si>
  <si>
    <t>Y217</t>
  </si>
  <si>
    <t>Y218</t>
  </si>
  <si>
    <t>Y21A</t>
  </si>
  <si>
    <t>Y21B</t>
  </si>
  <si>
    <t>Y220</t>
  </si>
  <si>
    <t>Y22A</t>
  </si>
  <si>
    <t>Y22B</t>
  </si>
  <si>
    <t>Y230</t>
  </si>
  <si>
    <t>Y231</t>
  </si>
  <si>
    <t>Y237</t>
  </si>
  <si>
    <t>Y238</t>
  </si>
  <si>
    <t>Y239</t>
  </si>
  <si>
    <t>Y23A</t>
  </si>
  <si>
    <t>Y23B</t>
  </si>
  <si>
    <t>Y241</t>
  </si>
  <si>
    <t>Y242</t>
  </si>
  <si>
    <t>Y245</t>
  </si>
  <si>
    <t>Y246</t>
  </si>
  <si>
    <t>Y248</t>
  </si>
  <si>
    <t>Y24A</t>
  </si>
  <si>
    <t>Y24B</t>
  </si>
  <si>
    <t>Y252</t>
  </si>
  <si>
    <t>Y253</t>
  </si>
  <si>
    <t>Y256</t>
  </si>
  <si>
    <t>Y257</t>
  </si>
  <si>
    <t>Y25A</t>
  </si>
  <si>
    <t>Y25B</t>
  </si>
  <si>
    <t>Y260</t>
  </si>
  <si>
    <t>Y261</t>
  </si>
  <si>
    <t>Y262</t>
  </si>
  <si>
    <t>Y263</t>
  </si>
  <si>
    <t>LGU-OFFICE OF THE MAYOR-LUBANG, OCCIDENTAL MINDORO</t>
  </si>
  <si>
    <t>Y264</t>
  </si>
  <si>
    <t>Y265</t>
  </si>
  <si>
    <t>Y266</t>
  </si>
  <si>
    <t>Y267</t>
  </si>
  <si>
    <t>Y269</t>
  </si>
  <si>
    <t>Y26A</t>
  </si>
  <si>
    <t>Y26B</t>
  </si>
  <si>
    <t>Y270</t>
  </si>
  <si>
    <t>Y271</t>
  </si>
  <si>
    <t>Y273</t>
  </si>
  <si>
    <t>Y274</t>
  </si>
  <si>
    <t>Y275</t>
  </si>
  <si>
    <t>Y276</t>
  </si>
  <si>
    <t>Y277</t>
  </si>
  <si>
    <t>Y278</t>
  </si>
  <si>
    <t>Y279</t>
  </si>
  <si>
    <t>Y27A</t>
  </si>
  <si>
    <t>Y27B</t>
  </si>
  <si>
    <t>Y280</t>
  </si>
  <si>
    <t>Y281</t>
  </si>
  <si>
    <t>Y282</t>
  </si>
  <si>
    <t>Y283</t>
  </si>
  <si>
    <t>Y284</t>
  </si>
  <si>
    <t>Y285</t>
  </si>
  <si>
    <t>Y286</t>
  </si>
  <si>
    <t>Y287</t>
  </si>
  <si>
    <t>Y289</t>
  </si>
  <si>
    <t>Y28A</t>
  </si>
  <si>
    <t>Y290</t>
  </si>
  <si>
    <t>Y291</t>
  </si>
  <si>
    <t>Y292</t>
  </si>
  <si>
    <t>LGU-MUNICIPALITY OF NUEVA VALENCIA,GUIMARAS(REG.6)</t>
  </si>
  <si>
    <t>Y293</t>
  </si>
  <si>
    <t>Y294</t>
  </si>
  <si>
    <t>Y295</t>
  </si>
  <si>
    <t>Y296</t>
  </si>
  <si>
    <t>Y297</t>
  </si>
  <si>
    <t>Y298</t>
  </si>
  <si>
    <t>Y299</t>
  </si>
  <si>
    <t>Y29A</t>
  </si>
  <si>
    <t>Y300</t>
  </si>
  <si>
    <t>Y301</t>
  </si>
  <si>
    <t>Y302</t>
  </si>
  <si>
    <t>Y303</t>
  </si>
  <si>
    <t>Y304</t>
  </si>
  <si>
    <t>Y305</t>
  </si>
  <si>
    <t>Y306</t>
  </si>
  <si>
    <t>Y307</t>
  </si>
  <si>
    <t>Y308</t>
  </si>
  <si>
    <t>Y309</t>
  </si>
  <si>
    <t>Y30A</t>
  </si>
  <si>
    <t>Y310</t>
  </si>
  <si>
    <t>Y311</t>
  </si>
  <si>
    <t>Y312</t>
  </si>
  <si>
    <t>Y313</t>
  </si>
  <si>
    <t>Y314</t>
  </si>
  <si>
    <t>Y315</t>
  </si>
  <si>
    <t>Y316</t>
  </si>
  <si>
    <t>Y317</t>
  </si>
  <si>
    <t>Y318</t>
  </si>
  <si>
    <t>Y319</t>
  </si>
  <si>
    <t>Y31A</t>
  </si>
  <si>
    <t>Y320</t>
  </si>
  <si>
    <t>Y321</t>
  </si>
  <si>
    <t>Y322</t>
  </si>
  <si>
    <t>Y323</t>
  </si>
  <si>
    <t>Y324</t>
  </si>
  <si>
    <t>Y325</t>
  </si>
  <si>
    <t>Y326</t>
  </si>
  <si>
    <t>Y327</t>
  </si>
  <si>
    <t>Y328</t>
  </si>
  <si>
    <t>LGU-MUNICIPALITY OF AMULUNG, CAGAYAN VALLEY(REG.2)</t>
  </si>
  <si>
    <t>Y329</t>
  </si>
  <si>
    <t>Y32A</t>
  </si>
  <si>
    <t>Y330</t>
  </si>
  <si>
    <t>Y331</t>
  </si>
  <si>
    <t>Y332</t>
  </si>
  <si>
    <t>Y333</t>
  </si>
  <si>
    <t>Y334</t>
  </si>
  <si>
    <t>Y335</t>
  </si>
  <si>
    <t>Y336</t>
  </si>
  <si>
    <t>Y337</t>
  </si>
  <si>
    <t>Y338</t>
  </si>
  <si>
    <t>Y339</t>
  </si>
  <si>
    <t>Y33A</t>
  </si>
  <si>
    <t>Y340</t>
  </si>
  <si>
    <t>Y341</t>
  </si>
  <si>
    <t>Y342</t>
  </si>
  <si>
    <t>Y343</t>
  </si>
  <si>
    <t>Y344</t>
  </si>
  <si>
    <t>Y345</t>
  </si>
  <si>
    <t>Y346</t>
  </si>
  <si>
    <t>Y347</t>
  </si>
  <si>
    <t>Y348</t>
  </si>
  <si>
    <t>Y34A</t>
  </si>
  <si>
    <t>Y350</t>
  </si>
  <si>
    <t>Y351</t>
  </si>
  <si>
    <t>Y352</t>
  </si>
  <si>
    <t>Y353</t>
  </si>
  <si>
    <t>Y354</t>
  </si>
  <si>
    <t>Y355</t>
  </si>
  <si>
    <t>Y356</t>
  </si>
  <si>
    <t>Y357</t>
  </si>
  <si>
    <t>Y358</t>
  </si>
  <si>
    <t>Y359</t>
  </si>
  <si>
    <t>Y35A</t>
  </si>
  <si>
    <t>Y360</t>
  </si>
  <si>
    <t>Y361</t>
  </si>
  <si>
    <t>Y362</t>
  </si>
  <si>
    <t>Y363</t>
  </si>
  <si>
    <t>Y364</t>
  </si>
  <si>
    <t>Y365</t>
  </si>
  <si>
    <t>Y366</t>
  </si>
  <si>
    <t>Y367</t>
  </si>
  <si>
    <t>Y368</t>
  </si>
  <si>
    <t>Y369</t>
  </si>
  <si>
    <t>Y36A</t>
  </si>
  <si>
    <t>Y370</t>
  </si>
  <si>
    <t>Y371</t>
  </si>
  <si>
    <t>Y372</t>
  </si>
  <si>
    <t>Y373</t>
  </si>
  <si>
    <t>Y374</t>
  </si>
  <si>
    <t>Y375</t>
  </si>
  <si>
    <t>Y376</t>
  </si>
  <si>
    <t>Y377</t>
  </si>
  <si>
    <t>Y378</t>
  </si>
  <si>
    <t>Y379</t>
  </si>
  <si>
    <t>Y37A</t>
  </si>
  <si>
    <t>Y380</t>
  </si>
  <si>
    <t>Y381</t>
  </si>
  <si>
    <t>Y382</t>
  </si>
  <si>
    <t>Y383</t>
  </si>
  <si>
    <t>Y384</t>
  </si>
  <si>
    <t>Y385</t>
  </si>
  <si>
    <t>Y386</t>
  </si>
  <si>
    <t>Y387</t>
  </si>
  <si>
    <t>Y388</t>
  </si>
  <si>
    <t>Y389</t>
  </si>
  <si>
    <t>Y390</t>
  </si>
  <si>
    <t>Y391</t>
  </si>
  <si>
    <t>Y392</t>
  </si>
  <si>
    <t>Y393</t>
  </si>
  <si>
    <t>Y394</t>
  </si>
  <si>
    <t>Y395</t>
  </si>
  <si>
    <t>Y396</t>
  </si>
  <si>
    <t>Y397</t>
  </si>
  <si>
    <t>Y398</t>
  </si>
  <si>
    <t>Y399</t>
  </si>
  <si>
    <t>Y39A</t>
  </si>
  <si>
    <t>Y400</t>
  </si>
  <si>
    <t>Y401</t>
  </si>
  <si>
    <t>Y402</t>
  </si>
  <si>
    <t>Y403</t>
  </si>
  <si>
    <t>Y404</t>
  </si>
  <si>
    <t>Y405</t>
  </si>
  <si>
    <t>Y406</t>
  </si>
  <si>
    <t>Y407</t>
  </si>
  <si>
    <t>Y408</t>
  </si>
  <si>
    <t>Y409</t>
  </si>
  <si>
    <t>Y40A</t>
  </si>
  <si>
    <t>Y410</t>
  </si>
  <si>
    <t>Y411</t>
  </si>
  <si>
    <t>Y412</t>
  </si>
  <si>
    <t>Y413</t>
  </si>
  <si>
    <t>Y414</t>
  </si>
  <si>
    <t>Y415</t>
  </si>
  <si>
    <t>Y416</t>
  </si>
  <si>
    <t>Y417</t>
  </si>
  <si>
    <t>Y418</t>
  </si>
  <si>
    <t>Y419</t>
  </si>
  <si>
    <t>Y41A</t>
  </si>
  <si>
    <t>Y420</t>
  </si>
  <si>
    <t>Y421</t>
  </si>
  <si>
    <t>Y422</t>
  </si>
  <si>
    <t>Y423</t>
  </si>
  <si>
    <t>Y424</t>
  </si>
  <si>
    <t>Y425</t>
  </si>
  <si>
    <t>Y426</t>
  </si>
  <si>
    <t>Y427</t>
  </si>
  <si>
    <t>Y428</t>
  </si>
  <si>
    <t>Y429</t>
  </si>
  <si>
    <t>Y42A</t>
  </si>
  <si>
    <t>Y430</t>
  </si>
  <si>
    <t>Y431</t>
  </si>
  <si>
    <t>Y432</t>
  </si>
  <si>
    <t>Y433</t>
  </si>
  <si>
    <t>Y434</t>
  </si>
  <si>
    <t>Y435</t>
  </si>
  <si>
    <t>Y436</t>
  </si>
  <si>
    <t>Y437</t>
  </si>
  <si>
    <t>Y438</t>
  </si>
  <si>
    <t>Y439</t>
  </si>
  <si>
    <t>Y43A</t>
  </si>
  <si>
    <t>Y440</t>
  </si>
  <si>
    <t>Y441</t>
  </si>
  <si>
    <t>Y442</t>
  </si>
  <si>
    <t>Y443</t>
  </si>
  <si>
    <t>Y444</t>
  </si>
  <si>
    <t>Y445</t>
  </si>
  <si>
    <t>Y446</t>
  </si>
  <si>
    <t>Y447</t>
  </si>
  <si>
    <t>Y448</t>
  </si>
  <si>
    <t>Y449</t>
  </si>
  <si>
    <t>Y44A</t>
  </si>
  <si>
    <t>Y450</t>
  </si>
  <si>
    <t>Y451</t>
  </si>
  <si>
    <t>Y452</t>
  </si>
  <si>
    <t>Y453</t>
  </si>
  <si>
    <t>Y454</t>
  </si>
  <si>
    <t>Y455</t>
  </si>
  <si>
    <t>Y456</t>
  </si>
  <si>
    <t>Y457</t>
  </si>
  <si>
    <t>Y458</t>
  </si>
  <si>
    <t>Y459</t>
  </si>
  <si>
    <t>Y45A</t>
  </si>
  <si>
    <t>Y460</t>
  </si>
  <si>
    <t>Y461</t>
  </si>
  <si>
    <t>Y462</t>
  </si>
  <si>
    <t>Y463</t>
  </si>
  <si>
    <t>Y464</t>
  </si>
  <si>
    <t>Y465</t>
  </si>
  <si>
    <t>Y466</t>
  </si>
  <si>
    <t>Y467</t>
  </si>
  <si>
    <t>Y468</t>
  </si>
  <si>
    <t>Y469</t>
  </si>
  <si>
    <t>Y46A</t>
  </si>
  <si>
    <t>Y470</t>
  </si>
  <si>
    <t>Y471</t>
  </si>
  <si>
    <t>Y472</t>
  </si>
  <si>
    <t>Y473</t>
  </si>
  <si>
    <t>Y474</t>
  </si>
  <si>
    <t>Y475</t>
  </si>
  <si>
    <t>Y476</t>
  </si>
  <si>
    <t>Y477</t>
  </si>
  <si>
    <t>Y478</t>
  </si>
  <si>
    <t>Y479</t>
  </si>
  <si>
    <t>Y47A</t>
  </si>
  <si>
    <t>Y480</t>
  </si>
  <si>
    <t>Y481</t>
  </si>
  <si>
    <t>Y482</t>
  </si>
  <si>
    <t>Y483</t>
  </si>
  <si>
    <t>Y484</t>
  </si>
  <si>
    <t>Y485</t>
  </si>
  <si>
    <t>Y486</t>
  </si>
  <si>
    <t>Y487</t>
  </si>
  <si>
    <t>Y488</t>
  </si>
  <si>
    <t>Y489</t>
  </si>
  <si>
    <t>Y48A</t>
  </si>
  <si>
    <t>Y490</t>
  </si>
  <si>
    <t>Y491</t>
  </si>
  <si>
    <t>Y492</t>
  </si>
  <si>
    <t>Y493</t>
  </si>
  <si>
    <t>Y494</t>
  </si>
  <si>
    <t>Y495</t>
  </si>
  <si>
    <t>Y496</t>
  </si>
  <si>
    <t>Y497</t>
  </si>
  <si>
    <t>Y498</t>
  </si>
  <si>
    <t>Y499</t>
  </si>
  <si>
    <t>Y49A</t>
  </si>
  <si>
    <t>Y500</t>
  </si>
  <si>
    <t>Y501</t>
  </si>
  <si>
    <t>Y503</t>
  </si>
  <si>
    <t>Y504</t>
  </si>
  <si>
    <t>Y505</t>
  </si>
  <si>
    <t>Y506</t>
  </si>
  <si>
    <t>Y507</t>
  </si>
  <si>
    <t>Y508</t>
  </si>
  <si>
    <t>Y509</t>
  </si>
  <si>
    <t>Y50A</t>
  </si>
  <si>
    <t>Y510</t>
  </si>
  <si>
    <t>Y511</t>
  </si>
  <si>
    <t>Y512</t>
  </si>
  <si>
    <t>Y513</t>
  </si>
  <si>
    <t>Y514</t>
  </si>
  <si>
    <t>Y515</t>
  </si>
  <si>
    <t>Y516</t>
  </si>
  <si>
    <t>Y517</t>
  </si>
  <si>
    <t>Y518</t>
  </si>
  <si>
    <t>Y519</t>
  </si>
  <si>
    <t>Y51A</t>
  </si>
  <si>
    <t>Y520</t>
  </si>
  <si>
    <t>Y521</t>
  </si>
  <si>
    <t>Y522</t>
  </si>
  <si>
    <t>Y523</t>
  </si>
  <si>
    <t>Y524</t>
  </si>
  <si>
    <t>Y525</t>
  </si>
  <si>
    <t>Y526</t>
  </si>
  <si>
    <t>Y527</t>
  </si>
  <si>
    <t>Y528</t>
  </si>
  <si>
    <t>Y529</t>
  </si>
  <si>
    <t>Y52A</t>
  </si>
  <si>
    <t>Y530</t>
  </si>
  <si>
    <t>Y531</t>
  </si>
  <si>
    <t>Y532</t>
  </si>
  <si>
    <t>Y533</t>
  </si>
  <si>
    <t>Y534</t>
  </si>
  <si>
    <t>Y535</t>
  </si>
  <si>
    <t>Y536</t>
  </si>
  <si>
    <t>Y537</t>
  </si>
  <si>
    <t>Y538</t>
  </si>
  <si>
    <t>Y539</t>
  </si>
  <si>
    <t>Y53A</t>
  </si>
  <si>
    <t>Y540</t>
  </si>
  <si>
    <t>Y541</t>
  </si>
  <si>
    <t>Y542</t>
  </si>
  <si>
    <t>Y543</t>
  </si>
  <si>
    <t>Y544</t>
  </si>
  <si>
    <t>Y545</t>
  </si>
  <si>
    <t>Y546</t>
  </si>
  <si>
    <t>Y547</t>
  </si>
  <si>
    <t>Y548</t>
  </si>
  <si>
    <t>Y549</t>
  </si>
  <si>
    <t>Y54A</t>
  </si>
  <si>
    <t>Y550</t>
  </si>
  <si>
    <t>Y551</t>
  </si>
  <si>
    <t>Y552</t>
  </si>
  <si>
    <t>Y553</t>
  </si>
  <si>
    <t>Y554</t>
  </si>
  <si>
    <t>Y555</t>
  </si>
  <si>
    <t>Y556</t>
  </si>
  <si>
    <t>Y557</t>
  </si>
  <si>
    <t>Y558</t>
  </si>
  <si>
    <t>Y559</t>
  </si>
  <si>
    <t>Y55A</t>
  </si>
  <si>
    <t>Y560</t>
  </si>
  <si>
    <t>Y561</t>
  </si>
  <si>
    <t>Y562</t>
  </si>
  <si>
    <t>Y563</t>
  </si>
  <si>
    <t>Y564</t>
  </si>
  <si>
    <t>Y565</t>
  </si>
  <si>
    <t>Y566</t>
  </si>
  <si>
    <t>Y567</t>
  </si>
  <si>
    <t>Y568</t>
  </si>
  <si>
    <t>Y569</t>
  </si>
  <si>
    <t>Y56A</t>
  </si>
  <si>
    <t>Y570</t>
  </si>
  <si>
    <t>Y571</t>
  </si>
  <si>
    <t>Y572</t>
  </si>
  <si>
    <t>Y573</t>
  </si>
  <si>
    <t>Y574</t>
  </si>
  <si>
    <t>Y575</t>
  </si>
  <si>
    <t>Y576</t>
  </si>
  <si>
    <t>Y577</t>
  </si>
  <si>
    <t>Y578</t>
  </si>
  <si>
    <t>Y579</t>
  </si>
  <si>
    <t>Y57A</t>
  </si>
  <si>
    <t>Y580</t>
  </si>
  <si>
    <t>Y581</t>
  </si>
  <si>
    <t>Y582</t>
  </si>
  <si>
    <t>Y583</t>
  </si>
  <si>
    <t>Y584</t>
  </si>
  <si>
    <t>Y585</t>
  </si>
  <si>
    <t>Y586</t>
  </si>
  <si>
    <t>Y587</t>
  </si>
  <si>
    <t>Y588</t>
  </si>
  <si>
    <t>Y589</t>
  </si>
  <si>
    <t>Y58A</t>
  </si>
  <si>
    <t>Y590</t>
  </si>
  <si>
    <t>Y591</t>
  </si>
  <si>
    <t>Y592</t>
  </si>
  <si>
    <t>Y593</t>
  </si>
  <si>
    <t>Y594</t>
  </si>
  <si>
    <t>Y595</t>
  </si>
  <si>
    <t>Y596</t>
  </si>
  <si>
    <t>Y597</t>
  </si>
  <si>
    <t>Y598</t>
  </si>
  <si>
    <t>Y599</t>
  </si>
  <si>
    <t>Y59A</t>
  </si>
  <si>
    <t>Y600</t>
  </si>
  <si>
    <t>Y601</t>
  </si>
  <si>
    <t>Y602</t>
  </si>
  <si>
    <t>Y603</t>
  </si>
  <si>
    <t>Y604</t>
  </si>
  <si>
    <t>Y605</t>
  </si>
  <si>
    <t>Y606</t>
  </si>
  <si>
    <t>Y607</t>
  </si>
  <si>
    <t>Y608</t>
  </si>
  <si>
    <t>Y609</t>
  </si>
  <si>
    <t>Y60A</t>
  </si>
  <si>
    <t>Y610</t>
  </si>
  <si>
    <t>Y611</t>
  </si>
  <si>
    <t>Y612</t>
  </si>
  <si>
    <t>Y613</t>
  </si>
  <si>
    <t>Y614</t>
  </si>
  <si>
    <t>Y615</t>
  </si>
  <si>
    <t>Y616</t>
  </si>
  <si>
    <t>Y617</t>
  </si>
  <si>
    <t>Y618</t>
  </si>
  <si>
    <t>Y619</t>
  </si>
  <si>
    <t>Y61A</t>
  </si>
  <si>
    <t>Y620</t>
  </si>
  <si>
    <t>Y621</t>
  </si>
  <si>
    <t>Y622</t>
  </si>
  <si>
    <t>Y623</t>
  </si>
  <si>
    <t>Y624</t>
  </si>
  <si>
    <t>Y625</t>
  </si>
  <si>
    <t>Y626</t>
  </si>
  <si>
    <t>Y627</t>
  </si>
  <si>
    <t>Y628</t>
  </si>
  <si>
    <t>Y629</t>
  </si>
  <si>
    <t>Y62A</t>
  </si>
  <si>
    <t>Y630</t>
  </si>
  <si>
    <t>Y631</t>
  </si>
  <si>
    <t>Y632</t>
  </si>
  <si>
    <t>Y633</t>
  </si>
  <si>
    <t>Y634</t>
  </si>
  <si>
    <t>Y635</t>
  </si>
  <si>
    <t>Y636</t>
  </si>
  <si>
    <t>Y637</t>
  </si>
  <si>
    <t>Y638</t>
  </si>
  <si>
    <t>Y639</t>
  </si>
  <si>
    <t>Y63A</t>
  </si>
  <si>
    <t>Y640</t>
  </si>
  <si>
    <t>Y641</t>
  </si>
  <si>
    <t>Y642</t>
  </si>
  <si>
    <t>Y643</t>
  </si>
  <si>
    <t>Y644</t>
  </si>
  <si>
    <t>Y645</t>
  </si>
  <si>
    <t>Y646</t>
  </si>
  <si>
    <t>Y647</t>
  </si>
  <si>
    <t>Y648</t>
  </si>
  <si>
    <t>Y649</t>
  </si>
  <si>
    <t>Y64A</t>
  </si>
  <si>
    <t>Y650</t>
  </si>
  <si>
    <t>Y651</t>
  </si>
  <si>
    <t>Y652</t>
  </si>
  <si>
    <t>Y653</t>
  </si>
  <si>
    <t>Y654</t>
  </si>
  <si>
    <t>LGU-BRGY NORTH BAY BOULEVARD SOUTH, NAVOTAS M.MLA.</t>
  </si>
  <si>
    <t>Y655</t>
  </si>
  <si>
    <t>Y656</t>
  </si>
  <si>
    <t>Y657</t>
  </si>
  <si>
    <t>Y658</t>
  </si>
  <si>
    <t>Y659</t>
  </si>
  <si>
    <t>Y65A</t>
  </si>
  <si>
    <t>Y660</t>
  </si>
  <si>
    <t>Y661</t>
  </si>
  <si>
    <t>Y662</t>
  </si>
  <si>
    <t>Y663</t>
  </si>
  <si>
    <t>Y664</t>
  </si>
  <si>
    <t>Y665</t>
  </si>
  <si>
    <t>Y666</t>
  </si>
  <si>
    <t>Y667</t>
  </si>
  <si>
    <t>Y668</t>
  </si>
  <si>
    <t>Y669</t>
  </si>
  <si>
    <t>Y66A</t>
  </si>
  <si>
    <t>Y670</t>
  </si>
  <si>
    <t>Y671</t>
  </si>
  <si>
    <t>Y672</t>
  </si>
  <si>
    <t>Y673</t>
  </si>
  <si>
    <t>Y674</t>
  </si>
  <si>
    <t>Y675</t>
  </si>
  <si>
    <t>Y676</t>
  </si>
  <si>
    <t>Y677</t>
  </si>
  <si>
    <t>Y678</t>
  </si>
  <si>
    <t>Y679</t>
  </si>
  <si>
    <t>Y67A</t>
  </si>
  <si>
    <t>Y680</t>
  </si>
  <si>
    <t>Y681</t>
  </si>
  <si>
    <t>Y682</t>
  </si>
  <si>
    <t>Y683</t>
  </si>
  <si>
    <t>Y684</t>
  </si>
  <si>
    <t>Y685</t>
  </si>
  <si>
    <t>Y686</t>
  </si>
  <si>
    <t>Y687</t>
  </si>
  <si>
    <t>Y688</t>
  </si>
  <si>
    <t>Y689</t>
  </si>
  <si>
    <t>Y68A</t>
  </si>
  <si>
    <t>Y690</t>
  </si>
  <si>
    <t>Y691</t>
  </si>
  <si>
    <t>Y692</t>
  </si>
  <si>
    <t>Y693</t>
  </si>
  <si>
    <t>Y694</t>
  </si>
  <si>
    <t>Y695</t>
  </si>
  <si>
    <t>Y696</t>
  </si>
  <si>
    <t>Y697</t>
  </si>
  <si>
    <t>Y698</t>
  </si>
  <si>
    <t>Y699</t>
  </si>
  <si>
    <t>Y69A</t>
  </si>
  <si>
    <t>Y700</t>
  </si>
  <si>
    <t>Y701</t>
  </si>
  <si>
    <t>Y702</t>
  </si>
  <si>
    <t>Y703</t>
  </si>
  <si>
    <t>Y704</t>
  </si>
  <si>
    <t>Y706</t>
  </si>
  <si>
    <t>Y707</t>
  </si>
  <si>
    <t>Y708</t>
  </si>
  <si>
    <t>Y70A</t>
  </si>
  <si>
    <t>Y710</t>
  </si>
  <si>
    <t>Y711</t>
  </si>
  <si>
    <t>Y712</t>
  </si>
  <si>
    <t>Y713</t>
  </si>
  <si>
    <t>Y714</t>
  </si>
  <si>
    <t>Y715</t>
  </si>
  <si>
    <t>Y716</t>
  </si>
  <si>
    <t>Y717</t>
  </si>
  <si>
    <t>Y718</t>
  </si>
  <si>
    <t>Y719</t>
  </si>
  <si>
    <t>Y71A</t>
  </si>
  <si>
    <t>Y720</t>
  </si>
  <si>
    <t>Y721</t>
  </si>
  <si>
    <t>Y722</t>
  </si>
  <si>
    <t>Y723</t>
  </si>
  <si>
    <t>Y724</t>
  </si>
  <si>
    <t>Y725</t>
  </si>
  <si>
    <t>Y726</t>
  </si>
  <si>
    <t>Y727</t>
  </si>
  <si>
    <t>Y728</t>
  </si>
  <si>
    <t>Y729</t>
  </si>
  <si>
    <t>Y72A</t>
  </si>
  <si>
    <t>Y730</t>
  </si>
  <si>
    <t>Y731</t>
  </si>
  <si>
    <t>Y732</t>
  </si>
  <si>
    <t>Y733</t>
  </si>
  <si>
    <t>Y734</t>
  </si>
  <si>
    <t>Y735</t>
  </si>
  <si>
    <t>Y736</t>
  </si>
  <si>
    <t>Y737</t>
  </si>
  <si>
    <t>Y738</t>
  </si>
  <si>
    <t>Y739</t>
  </si>
  <si>
    <t>Y73A</t>
  </si>
  <si>
    <t>Y740</t>
  </si>
  <si>
    <t>Y741</t>
  </si>
  <si>
    <t>Y742</t>
  </si>
  <si>
    <t>Y743</t>
  </si>
  <si>
    <t>Y744</t>
  </si>
  <si>
    <t>Y745</t>
  </si>
  <si>
    <t>Y746</t>
  </si>
  <si>
    <t>Y747</t>
  </si>
  <si>
    <t>Y748</t>
  </si>
  <si>
    <t>Y749</t>
  </si>
  <si>
    <t>Y74A</t>
  </si>
  <si>
    <t>Y750</t>
  </si>
  <si>
    <t>Y751</t>
  </si>
  <si>
    <t>Y752</t>
  </si>
  <si>
    <t>Y753</t>
  </si>
  <si>
    <t>Y754</t>
  </si>
  <si>
    <t>Y755</t>
  </si>
  <si>
    <t>Y756</t>
  </si>
  <si>
    <t>Y757</t>
  </si>
  <si>
    <t>Y758</t>
  </si>
  <si>
    <t>Y759</t>
  </si>
  <si>
    <t>Y75A</t>
  </si>
  <si>
    <t>Y760</t>
  </si>
  <si>
    <t>Y761</t>
  </si>
  <si>
    <t>Y762</t>
  </si>
  <si>
    <t>Y763</t>
  </si>
  <si>
    <t>Y764</t>
  </si>
  <si>
    <t>Y765</t>
  </si>
  <si>
    <t>Y766</t>
  </si>
  <si>
    <t>Y767</t>
  </si>
  <si>
    <t>Y768</t>
  </si>
  <si>
    <t>Y769</t>
  </si>
  <si>
    <t>Y76A</t>
  </si>
  <si>
    <t>Y770</t>
  </si>
  <si>
    <t>Y771</t>
  </si>
  <si>
    <t>Y772</t>
  </si>
  <si>
    <t>Y773</t>
  </si>
  <si>
    <t>Y774</t>
  </si>
  <si>
    <t>Y775</t>
  </si>
  <si>
    <t>Y776</t>
  </si>
  <si>
    <t>Y777</t>
  </si>
  <si>
    <t>Y778</t>
  </si>
  <si>
    <t>Y779</t>
  </si>
  <si>
    <t>Y77A</t>
  </si>
  <si>
    <t>Y780</t>
  </si>
  <si>
    <t>Y781</t>
  </si>
  <si>
    <t>Y782</t>
  </si>
  <si>
    <t>Y783</t>
  </si>
  <si>
    <t>Y784</t>
  </si>
  <si>
    <t>Y785</t>
  </si>
  <si>
    <t>Y786</t>
  </si>
  <si>
    <t>Y78A</t>
  </si>
  <si>
    <t>Y79A</t>
  </si>
  <si>
    <t>Y801</t>
  </si>
  <si>
    <t>Y802</t>
  </si>
  <si>
    <t>Y803</t>
  </si>
  <si>
    <t>Y804</t>
  </si>
  <si>
    <t>Y805</t>
  </si>
  <si>
    <t>Y806</t>
  </si>
  <si>
    <t>Y807</t>
  </si>
  <si>
    <t>Y808</t>
  </si>
  <si>
    <t>Y809</t>
  </si>
  <si>
    <t>Y80A</t>
  </si>
  <si>
    <t>Y810</t>
  </si>
  <si>
    <t>Y811</t>
  </si>
  <si>
    <t>Y812</t>
  </si>
  <si>
    <t>Y813</t>
  </si>
  <si>
    <t>Y814</t>
  </si>
  <si>
    <t>Y815</t>
  </si>
  <si>
    <t>Y816</t>
  </si>
  <si>
    <t>Y817</t>
  </si>
  <si>
    <t>Y818</t>
  </si>
  <si>
    <t>Y819</t>
  </si>
  <si>
    <t>Y81A</t>
  </si>
  <si>
    <t>Y820</t>
  </si>
  <si>
    <t>Y821</t>
  </si>
  <si>
    <t>Y822</t>
  </si>
  <si>
    <t>Y823</t>
  </si>
  <si>
    <t>Y824</t>
  </si>
  <si>
    <t>Y825</t>
  </si>
  <si>
    <t>Y826</t>
  </si>
  <si>
    <t>Y827</t>
  </si>
  <si>
    <t>Y828</t>
  </si>
  <si>
    <t>Y829</t>
  </si>
  <si>
    <t>Y82A</t>
  </si>
  <si>
    <t>Y830</t>
  </si>
  <si>
    <t>Y831</t>
  </si>
  <si>
    <t>Y83A</t>
  </si>
  <si>
    <t>Y84A</t>
  </si>
  <si>
    <t>Y85A</t>
  </si>
  <si>
    <t>Y86A</t>
  </si>
  <si>
    <t>Y87A</t>
  </si>
  <si>
    <t>Y88A</t>
  </si>
  <si>
    <t>Y89A</t>
  </si>
  <si>
    <t>Y90A</t>
  </si>
  <si>
    <t>Y91A</t>
  </si>
  <si>
    <t>Y92A</t>
  </si>
  <si>
    <t>Y93A</t>
  </si>
  <si>
    <t>Y94A</t>
  </si>
  <si>
    <t>Y95A</t>
  </si>
  <si>
    <t>Y96A</t>
  </si>
  <si>
    <t>Y97A</t>
  </si>
  <si>
    <t>Y98A</t>
  </si>
  <si>
    <t>Y99A</t>
  </si>
  <si>
    <t>Z001</t>
  </si>
  <si>
    <t>EULOGIO "AMANG" RODRIGUEZ INST. OF SCIENCE &amp; TECH.</t>
  </si>
  <si>
    <t>Z002</t>
  </si>
  <si>
    <t>Z003</t>
  </si>
  <si>
    <t>Z004</t>
  </si>
  <si>
    <t>Z005</t>
  </si>
  <si>
    <t>Z006</t>
  </si>
  <si>
    <t>Z007</t>
  </si>
  <si>
    <t>Z008</t>
  </si>
  <si>
    <t>Z009</t>
  </si>
  <si>
    <t>Z010</t>
  </si>
  <si>
    <t>Z011</t>
  </si>
  <si>
    <t>Z012</t>
  </si>
  <si>
    <t>Z013</t>
  </si>
  <si>
    <t>Z014</t>
  </si>
  <si>
    <t>U.P-QC-PHILIPPINE CENTER FOR ECONOMIC DEV'T-HOSTEL</t>
  </si>
  <si>
    <t>Z015</t>
  </si>
  <si>
    <t>Z016</t>
  </si>
  <si>
    <t>Z017</t>
  </si>
  <si>
    <t>Z019</t>
  </si>
  <si>
    <t>Z020</t>
  </si>
  <si>
    <t>Z021</t>
  </si>
  <si>
    <t>Z022</t>
  </si>
  <si>
    <t>Z023</t>
  </si>
  <si>
    <t>Z024</t>
  </si>
  <si>
    <t>Z025</t>
  </si>
  <si>
    <t>Z026</t>
  </si>
  <si>
    <t>Z027</t>
  </si>
  <si>
    <t>Z028</t>
  </si>
  <si>
    <t>Z029</t>
  </si>
  <si>
    <t>Z030</t>
  </si>
  <si>
    <t>Z031</t>
  </si>
  <si>
    <t>Z032</t>
  </si>
  <si>
    <t>Z033</t>
  </si>
  <si>
    <t>Z034</t>
  </si>
  <si>
    <t>Z035</t>
  </si>
  <si>
    <t>Z036</t>
  </si>
  <si>
    <t>Z037</t>
  </si>
  <si>
    <t>Z038</t>
  </si>
  <si>
    <t>Z039</t>
  </si>
  <si>
    <t>Z040</t>
  </si>
  <si>
    <t>Z041</t>
  </si>
  <si>
    <t>Z042</t>
  </si>
  <si>
    <t>Z043</t>
  </si>
  <si>
    <t>Z044</t>
  </si>
  <si>
    <t>Z045</t>
  </si>
  <si>
    <t>Z046</t>
  </si>
  <si>
    <t>Z047</t>
  </si>
  <si>
    <t>U.P.MANILA-PGH-COMPREHENSIVE COMMUNITY HEALTH PROG</t>
  </si>
  <si>
    <t>Z048</t>
  </si>
  <si>
    <t>Z049</t>
  </si>
  <si>
    <t>Z050</t>
  </si>
  <si>
    <t>Z051</t>
  </si>
  <si>
    <t>Z052</t>
  </si>
  <si>
    <t>Z053</t>
  </si>
  <si>
    <t>Z054</t>
  </si>
  <si>
    <t>Z055</t>
  </si>
  <si>
    <t>Z056</t>
  </si>
  <si>
    <t>Z057</t>
  </si>
  <si>
    <t>Z058</t>
  </si>
  <si>
    <t>Z059</t>
  </si>
  <si>
    <t>Z060</t>
  </si>
  <si>
    <t>Z061</t>
  </si>
  <si>
    <t>Z062</t>
  </si>
  <si>
    <t>Z063</t>
  </si>
  <si>
    <t>Z064</t>
  </si>
  <si>
    <t>Z065</t>
  </si>
  <si>
    <t>Z066</t>
  </si>
  <si>
    <t>Z067</t>
  </si>
  <si>
    <t>Z068</t>
  </si>
  <si>
    <t>Z069</t>
  </si>
  <si>
    <t>Z070</t>
  </si>
  <si>
    <t>Z072</t>
  </si>
  <si>
    <t>Z073</t>
  </si>
  <si>
    <t>Z074</t>
  </si>
  <si>
    <t>Z075</t>
  </si>
  <si>
    <t>Z076</t>
  </si>
  <si>
    <t>Z077</t>
  </si>
  <si>
    <t>Z078</t>
  </si>
  <si>
    <t>Z079</t>
  </si>
  <si>
    <t>Z080</t>
  </si>
  <si>
    <t>Z081</t>
  </si>
  <si>
    <t>Z082</t>
  </si>
  <si>
    <t>Z083</t>
  </si>
  <si>
    <t>Z085</t>
  </si>
  <si>
    <t>Z086</t>
  </si>
  <si>
    <t>Z087</t>
  </si>
  <si>
    <t>Z088</t>
  </si>
  <si>
    <t>Z089</t>
  </si>
  <si>
    <t>Z091</t>
  </si>
  <si>
    <t>Z092</t>
  </si>
  <si>
    <t>Z093</t>
  </si>
  <si>
    <t>Z094</t>
  </si>
  <si>
    <t>Z096</t>
  </si>
  <si>
    <t>Z097</t>
  </si>
  <si>
    <t>Z098</t>
  </si>
  <si>
    <t>Z099</t>
  </si>
  <si>
    <t>Z100</t>
  </si>
  <si>
    <t>Z101</t>
  </si>
  <si>
    <t>Z102</t>
  </si>
  <si>
    <t>Z103</t>
  </si>
  <si>
    <t>Z105</t>
  </si>
  <si>
    <t>Z106</t>
  </si>
  <si>
    <t>Z107</t>
  </si>
  <si>
    <t>Z108</t>
  </si>
  <si>
    <t>Z109</t>
  </si>
  <si>
    <t>Z110</t>
  </si>
  <si>
    <t>SORSOGON COLLEGE OF ARTS AND TRADE-OFFICE SUPPLIES</t>
  </si>
  <si>
    <t>Z111</t>
  </si>
  <si>
    <t>Z112</t>
  </si>
  <si>
    <t>Z113</t>
  </si>
  <si>
    <t>Z114</t>
  </si>
  <si>
    <t>Z115</t>
  </si>
  <si>
    <t>Z116</t>
  </si>
  <si>
    <t>Z117</t>
  </si>
  <si>
    <t>Z118</t>
  </si>
  <si>
    <t>U.P.DILIMAN-COLLEGE OF SOCIAL SCIENCE &amp; PHILOSOPHY</t>
  </si>
  <si>
    <t>Z119</t>
  </si>
  <si>
    <t>Z120</t>
  </si>
  <si>
    <t>Z121</t>
  </si>
  <si>
    <t>Z122</t>
  </si>
  <si>
    <t>Z123</t>
  </si>
  <si>
    <t>Z124</t>
  </si>
  <si>
    <t>Z125</t>
  </si>
  <si>
    <t>Z126</t>
  </si>
  <si>
    <t>Z127</t>
  </si>
  <si>
    <t>Z128</t>
  </si>
  <si>
    <t>Z129</t>
  </si>
  <si>
    <t>Z130</t>
  </si>
  <si>
    <t>Z131</t>
  </si>
  <si>
    <t>Z132</t>
  </si>
  <si>
    <t>Z133</t>
  </si>
  <si>
    <t>Z134</t>
  </si>
  <si>
    <t>Z135</t>
  </si>
  <si>
    <t>Z136</t>
  </si>
  <si>
    <t>Z137</t>
  </si>
  <si>
    <t>Z138</t>
  </si>
  <si>
    <t>Z139</t>
  </si>
  <si>
    <t>Z140</t>
  </si>
  <si>
    <t>Z141</t>
  </si>
  <si>
    <t>Z142</t>
  </si>
  <si>
    <t>Z143</t>
  </si>
  <si>
    <t>Z144</t>
  </si>
  <si>
    <t>Z145</t>
  </si>
  <si>
    <t>Z146</t>
  </si>
  <si>
    <t>Z147</t>
  </si>
  <si>
    <t>Z148</t>
  </si>
  <si>
    <t>Z149</t>
  </si>
  <si>
    <t>Z150</t>
  </si>
  <si>
    <t>Z151</t>
  </si>
  <si>
    <t>Z152</t>
  </si>
  <si>
    <t>Z153</t>
  </si>
  <si>
    <t>Z154</t>
  </si>
  <si>
    <t>Z155</t>
  </si>
  <si>
    <t xml:space="preserve">U.P.DILIMAN-INST. OF LIBRARY &amp; INFO. SCIENCE						</t>
  </si>
  <si>
    <t>Z156</t>
  </si>
  <si>
    <t xml:space="preserve">U.P.DILIMAN-COLLEGE OF SOC'L WORK &amp; COMM. DEV'T			</t>
  </si>
  <si>
    <t>Z157</t>
  </si>
  <si>
    <t>Z158</t>
  </si>
  <si>
    <t>Z159</t>
  </si>
  <si>
    <t>Z160</t>
  </si>
  <si>
    <t>Z161</t>
  </si>
  <si>
    <t>Z162</t>
  </si>
  <si>
    <t>Z163</t>
  </si>
  <si>
    <t>Z164</t>
  </si>
  <si>
    <t>U.P.DILIMAN-OFFICE OF SCHOLARSHIP &amp; STUDENTS SERV.</t>
  </si>
  <si>
    <t>Z165</t>
  </si>
  <si>
    <t>Z166</t>
  </si>
  <si>
    <t xml:space="preserve">U.P DILIMAN-CAMPUS MAINTENANCE OFFICE													</t>
  </si>
  <si>
    <t>Z167</t>
  </si>
  <si>
    <t>Z168</t>
  </si>
  <si>
    <t>Z169</t>
  </si>
  <si>
    <t>Z170</t>
  </si>
  <si>
    <t>Z171</t>
  </si>
  <si>
    <t>Z172</t>
  </si>
  <si>
    <t xml:space="preserve">U.P. DILIMAN-ADMISSION OFFICE																					</t>
  </si>
  <si>
    <t>Z173</t>
  </si>
  <si>
    <t xml:space="preserve">U.P.DILIMAN-UNIVERSITY THEATER																				</t>
  </si>
  <si>
    <t>Z174</t>
  </si>
  <si>
    <t xml:space="preserve">U.P.DILIMAN-NAT'L INST.FOR SCI &amp; MATH,EDUC DEV'T		</t>
  </si>
  <si>
    <t>Z175</t>
  </si>
  <si>
    <t>Z176</t>
  </si>
  <si>
    <t>Z177</t>
  </si>
  <si>
    <t xml:space="preserve">U.P. DILIMAN-MARINE SCIENCE INST.																	</t>
  </si>
  <si>
    <t>Z178</t>
  </si>
  <si>
    <t xml:space="preserve">U.P. DILIMAN-SCHOOL OF STATISTICS																	</t>
  </si>
  <si>
    <t>Z179</t>
  </si>
  <si>
    <t xml:space="preserve">U.P. DILIMAN-REGISTRAR'S OFFICE																			</t>
  </si>
  <si>
    <t>Z180</t>
  </si>
  <si>
    <t>Z181</t>
  </si>
  <si>
    <t xml:space="preserve">U.P.DILIMAN-OFFICE OF THE COLLEGE SEC-CFSSP							</t>
  </si>
  <si>
    <t>Z182</t>
  </si>
  <si>
    <t xml:space="preserve">U.P.DILIMAN-HISTORY DEPT-CSSP																					</t>
  </si>
  <si>
    <t>Z183</t>
  </si>
  <si>
    <t xml:space="preserve">U.P.DILIMAN-OFFICE OF PUBLICATION																	</t>
  </si>
  <si>
    <t>Z184</t>
  </si>
  <si>
    <t>Z185</t>
  </si>
  <si>
    <t xml:space="preserve">U.P. DILIMAN-COLLEGE OF HUMAN KENETICS												</t>
  </si>
  <si>
    <t>Z186</t>
  </si>
  <si>
    <t xml:space="preserve">U.P.DILIMAN-OFFICE OF EXTENSION COORDINATION						</t>
  </si>
  <si>
    <t>Z187</t>
  </si>
  <si>
    <t xml:space="preserve">U.P.DILIMAN-OFFICE OF THE DEAN-CSSP															</t>
  </si>
  <si>
    <t>Z188</t>
  </si>
  <si>
    <t>Z189</t>
  </si>
  <si>
    <t>Z190</t>
  </si>
  <si>
    <t>Z191</t>
  </si>
  <si>
    <t>Z192</t>
  </si>
  <si>
    <t>Z193</t>
  </si>
  <si>
    <t>Z194</t>
  </si>
  <si>
    <t xml:space="preserve">U.P.DILIMAN-SENTRO NG WIKANG FILIPINO													</t>
  </si>
  <si>
    <t>Z195</t>
  </si>
  <si>
    <t>Z196</t>
  </si>
  <si>
    <t>Z197</t>
  </si>
  <si>
    <t xml:space="preserve">U.P.DILIMAN-DEPT. OF ANTHROPOLOGY																	</t>
  </si>
  <si>
    <t>Z198</t>
  </si>
  <si>
    <t>Z199</t>
  </si>
  <si>
    <t>Z200</t>
  </si>
  <si>
    <t>Z201</t>
  </si>
  <si>
    <t>Z202</t>
  </si>
  <si>
    <t>Z203</t>
  </si>
  <si>
    <t xml:space="preserve">U.P.DILIMAN-STUDENT DICIPLINARY TRIBUNAL										</t>
  </si>
  <si>
    <t>Z204</t>
  </si>
  <si>
    <t>Z205</t>
  </si>
  <si>
    <t xml:space="preserve">U.P.DILIMAN-U.P. HEALTH SERVICE																			</t>
  </si>
  <si>
    <t>Z206</t>
  </si>
  <si>
    <t>Z207</t>
  </si>
  <si>
    <t>Z208</t>
  </si>
  <si>
    <t>Z20-9</t>
  </si>
  <si>
    <t>Z210</t>
  </si>
  <si>
    <t>Z212</t>
  </si>
  <si>
    <t>Z213</t>
  </si>
  <si>
    <t>Z214</t>
  </si>
  <si>
    <t>Z215</t>
  </si>
  <si>
    <t>Z217</t>
  </si>
  <si>
    <t>Z218</t>
  </si>
  <si>
    <t>Z219</t>
  </si>
  <si>
    <t>Z220</t>
  </si>
  <si>
    <t>Z221</t>
  </si>
  <si>
    <t>Z223</t>
  </si>
  <si>
    <t>Z224</t>
  </si>
  <si>
    <t>Z225</t>
  </si>
  <si>
    <t>Z226</t>
  </si>
  <si>
    <t>Z228</t>
  </si>
  <si>
    <t>Z229</t>
  </si>
  <si>
    <t>Z231</t>
  </si>
  <si>
    <t>Z232</t>
  </si>
  <si>
    <t>Z233</t>
  </si>
  <si>
    <t>Z234</t>
  </si>
  <si>
    <t>U.P.DILIMAN-OFFICE FOR INITIATVE IN CULTURE &amp; ARTS</t>
  </si>
  <si>
    <t>Z235</t>
  </si>
  <si>
    <t>Z236</t>
  </si>
  <si>
    <t>Z237</t>
  </si>
  <si>
    <t>UP.DILIMAN-CTR FOR INTEGRATIVE &amp; DEV'T STUD.(CIDS)</t>
  </si>
  <si>
    <t>Z238</t>
  </si>
  <si>
    <t>Z239</t>
  </si>
  <si>
    <t>Z240</t>
  </si>
  <si>
    <t>Z241</t>
  </si>
  <si>
    <t>Z242</t>
  </si>
  <si>
    <t>Z263</t>
  </si>
  <si>
    <t>Z264</t>
  </si>
  <si>
    <t>Z265</t>
  </si>
  <si>
    <t>Z266</t>
  </si>
  <si>
    <t>Z267</t>
  </si>
  <si>
    <t>Z268</t>
  </si>
  <si>
    <t>Z269</t>
  </si>
  <si>
    <t>Z270</t>
  </si>
  <si>
    <t>Z272</t>
  </si>
  <si>
    <t>Z273</t>
  </si>
  <si>
    <t>Z274</t>
  </si>
  <si>
    <t>Z275</t>
  </si>
  <si>
    <t>Z276</t>
  </si>
  <si>
    <t>Z277</t>
  </si>
  <si>
    <t>Z278</t>
  </si>
  <si>
    <t>Z279</t>
  </si>
  <si>
    <t>Z280</t>
  </si>
  <si>
    <t>Z281</t>
  </si>
  <si>
    <t>Z282</t>
  </si>
  <si>
    <t>Z283</t>
  </si>
  <si>
    <t>Z284</t>
  </si>
  <si>
    <t>CSSP-OFFICE OF THE ASSOCIATE DEAN FOR ACADEMIC AFF</t>
  </si>
  <si>
    <t>Z285</t>
  </si>
  <si>
    <t>Z286</t>
  </si>
  <si>
    <t>Z287</t>
  </si>
  <si>
    <t>Z288</t>
  </si>
  <si>
    <t>Z289</t>
  </si>
  <si>
    <t>Z290</t>
  </si>
  <si>
    <t>Z291</t>
  </si>
  <si>
    <t>Z292</t>
  </si>
  <si>
    <t>Z293</t>
  </si>
  <si>
    <t>Z294</t>
  </si>
  <si>
    <t>Z295</t>
  </si>
  <si>
    <t>Z296</t>
  </si>
  <si>
    <t>Z297</t>
  </si>
  <si>
    <t>Z298</t>
  </si>
  <si>
    <t>UP-OFFICE OF THE V-CHANCELLOR FOR STUDENTS AFFAIRS</t>
  </si>
  <si>
    <t>Z299</t>
  </si>
  <si>
    <t>Z300</t>
  </si>
  <si>
    <t>Z301</t>
  </si>
  <si>
    <t>Z302</t>
  </si>
  <si>
    <t>Z303</t>
  </si>
  <si>
    <t xml:space="preserve">U.P.DILIMAN-OFFICE OF THE CHANCELLOR														</t>
  </si>
  <si>
    <t>Z304</t>
  </si>
  <si>
    <t>Z305</t>
  </si>
  <si>
    <t>Z306</t>
  </si>
  <si>
    <t>Z307</t>
  </si>
  <si>
    <t>UP-OFFICE OF THE V-CHANCELLOR FOR ACADEMIC AFFAIRS</t>
  </si>
  <si>
    <t>Z308</t>
  </si>
  <si>
    <t>Z309</t>
  </si>
  <si>
    <t>Z310</t>
  </si>
  <si>
    <t>Z311</t>
  </si>
  <si>
    <t>Z312</t>
  </si>
  <si>
    <t>Z313</t>
  </si>
  <si>
    <t>Z314</t>
  </si>
  <si>
    <t>Z315</t>
  </si>
  <si>
    <t>Z316</t>
  </si>
  <si>
    <t>Z317</t>
  </si>
  <si>
    <t>Z318</t>
  </si>
  <si>
    <t>Z319</t>
  </si>
  <si>
    <t>Z320</t>
  </si>
  <si>
    <t>Z321</t>
  </si>
  <si>
    <t>Z323</t>
  </si>
  <si>
    <t>Z324</t>
  </si>
  <si>
    <t>Z325</t>
  </si>
  <si>
    <t>Z326</t>
  </si>
  <si>
    <t>Z327</t>
  </si>
  <si>
    <t>Z328</t>
  </si>
  <si>
    <t>Z330</t>
  </si>
  <si>
    <t>Z331</t>
  </si>
  <si>
    <t>Z332</t>
  </si>
  <si>
    <t>Z333</t>
  </si>
  <si>
    <t>Z334</t>
  </si>
  <si>
    <t>Z335</t>
  </si>
  <si>
    <t>Z336</t>
  </si>
  <si>
    <t>Z337</t>
  </si>
  <si>
    <t>U.P.DILIMAN-COLLEGE OF ARTS &amp; LETTERS-DEPT. OF STU</t>
  </si>
  <si>
    <t>Z338</t>
  </si>
  <si>
    <t>Z339</t>
  </si>
  <si>
    <t>Z340</t>
  </si>
  <si>
    <t>Z341</t>
  </si>
  <si>
    <t>Z342</t>
  </si>
  <si>
    <t>Z343</t>
  </si>
  <si>
    <t>Z344</t>
  </si>
  <si>
    <t>Z345</t>
  </si>
  <si>
    <t>Z346</t>
  </si>
  <si>
    <t>Z347</t>
  </si>
  <si>
    <t>Z351</t>
  </si>
  <si>
    <t>Z352</t>
  </si>
  <si>
    <t>Z353</t>
  </si>
  <si>
    <t>Z354</t>
  </si>
  <si>
    <t>Z355</t>
  </si>
  <si>
    <t>Z356</t>
  </si>
  <si>
    <t>Z357</t>
  </si>
  <si>
    <t>Brazil</t>
  </si>
  <si>
    <t>TYPE</t>
  </si>
  <si>
    <t>LGU</t>
  </si>
  <si>
    <t>NGA</t>
  </si>
  <si>
    <t>GOCC</t>
  </si>
  <si>
    <t>CATEGORY</t>
  </si>
  <si>
    <t>MAIN &amp; NCR</t>
  </si>
  <si>
    <t>Region I</t>
  </si>
  <si>
    <t>CAR</t>
  </si>
  <si>
    <t>Region III</t>
  </si>
  <si>
    <t>Region IV</t>
  </si>
  <si>
    <t>Region II</t>
  </si>
  <si>
    <t>Region V</t>
  </si>
  <si>
    <t>RegVIII NSCatarman</t>
  </si>
  <si>
    <t>RegIX Zamboanga</t>
  </si>
  <si>
    <t>RegXNM Misamis Or</t>
  </si>
  <si>
    <t>RegXNMMisamis Occ</t>
  </si>
  <si>
    <t>RegX NM Camiguin</t>
  </si>
  <si>
    <t>RegX NMBukidnon</t>
  </si>
  <si>
    <t>RegXIII Caraga</t>
  </si>
  <si>
    <t>RegXIII Butuan</t>
  </si>
  <si>
    <t>RegVIII Calbayog</t>
  </si>
  <si>
    <t>RegVIII Maasin</t>
  </si>
  <si>
    <t>Region VIII</t>
  </si>
  <si>
    <t>Region X</t>
  </si>
  <si>
    <t>Region XI</t>
  </si>
  <si>
    <t>Region VI</t>
  </si>
  <si>
    <t>Regions VII</t>
  </si>
  <si>
    <t>Regions IX &amp; XII</t>
  </si>
  <si>
    <t>Region XIII</t>
  </si>
  <si>
    <t>MndanaoHubDavao</t>
  </si>
  <si>
    <t>SURIGAO DEL NORTE</t>
  </si>
  <si>
    <t>Camiguin</t>
  </si>
  <si>
    <t>REGIONS</t>
  </si>
  <si>
    <t>Agency_name</t>
  </si>
  <si>
    <t>Agency_code</t>
  </si>
  <si>
    <t>Region</t>
  </si>
  <si>
    <t>Address</t>
  </si>
  <si>
    <t>Date_prepared</t>
  </si>
  <si>
    <t>Product_code</t>
  </si>
  <si>
    <t>Product_description</t>
  </si>
  <si>
    <t>UOM</t>
  </si>
  <si>
    <t>prod_qty_q1</t>
  </si>
  <si>
    <t>prod_qty_q2</t>
  </si>
  <si>
    <t>prod_qty_q3</t>
  </si>
  <si>
    <t>prod_qty_q4</t>
  </si>
  <si>
    <t>Rate</t>
  </si>
  <si>
    <t>Depot/SubDepot</t>
  </si>
  <si>
    <t>CAR - Baguio</t>
  </si>
  <si>
    <t>I - La Union</t>
  </si>
  <si>
    <t>II - Tuguegarao</t>
  </si>
  <si>
    <t>III - Pampanga</t>
  </si>
  <si>
    <t>V - Legazpi</t>
  </si>
  <si>
    <t>VI - Bacolod</t>
  </si>
  <si>
    <t>VII - Cebu</t>
  </si>
  <si>
    <t>VIII - Tacloban</t>
  </si>
  <si>
    <t>X - Cagayan De Oro</t>
  </si>
  <si>
    <t>XI - Davao</t>
  </si>
  <si>
    <t>XII - Koronadal</t>
  </si>
  <si>
    <t>XIII - Butuan</t>
  </si>
  <si>
    <t>Surigao Del Norte</t>
  </si>
  <si>
    <t>Region IX Sibugay</t>
  </si>
  <si>
    <t>Region VIII Biliran</t>
  </si>
  <si>
    <t>Region VIII Borongan</t>
  </si>
  <si>
    <t>Region VIII Samar</t>
  </si>
  <si>
    <t>Region XII Koronadal</t>
  </si>
  <si>
    <t>VIII - Biliran</t>
  </si>
  <si>
    <t>VIII - Borongan</t>
  </si>
  <si>
    <t>VIII - Calbayog</t>
  </si>
  <si>
    <t>VIII - Maasin</t>
  </si>
  <si>
    <t>VIII - Catarman</t>
  </si>
  <si>
    <t>IX - Zamboanga City</t>
  </si>
  <si>
    <t>IX - Zamboanga Sibugay</t>
  </si>
  <si>
    <t>X - Camiguin</t>
  </si>
  <si>
    <t>X - Misamis Occidental</t>
  </si>
  <si>
    <t>X - Misamis Oriental</t>
  </si>
  <si>
    <t>CAR - Bontoc</t>
  </si>
  <si>
    <t>X - Bukidnon</t>
  </si>
  <si>
    <t>IVB - Palawan</t>
  </si>
  <si>
    <t>ITEM</t>
  </si>
  <si>
    <t>Email</t>
  </si>
  <si>
    <t>Total_amt_sum</t>
  </si>
  <si>
    <t>Total_provision</t>
  </si>
  <si>
    <t>Grand_total</t>
  </si>
  <si>
    <t>Property_officer</t>
  </si>
  <si>
    <t>Accountant_officer</t>
  </si>
  <si>
    <t>Head_agency</t>
  </si>
  <si>
    <t>39101605-FL-T01</t>
  </si>
  <si>
    <t>43211507-DCT-02</t>
  </si>
  <si>
    <t>43211503-LCT-01</t>
  </si>
  <si>
    <t>43212111-GFA001</t>
  </si>
  <si>
    <t>44103109-BR-D05</t>
  </si>
  <si>
    <t>44103105-HP-B40</t>
  </si>
  <si>
    <t>44103105-HP-T40</t>
  </si>
  <si>
    <t>44103105-HP-P48</t>
  </si>
  <si>
    <t>44103105-HP-C48</t>
  </si>
  <si>
    <t>44103105-HP-M48</t>
  </si>
  <si>
    <t>44103105-HP-Y48</t>
  </si>
  <si>
    <t>44103105-HP-G48</t>
  </si>
  <si>
    <t>44103105-HP-B48</t>
  </si>
  <si>
    <t>44103105-HP-B49</t>
  </si>
  <si>
    <t>44103105-HP-C49</t>
  </si>
  <si>
    <t>44103105-HP-M49</t>
  </si>
  <si>
    <t>44103105-HP-Y49</t>
  </si>
  <si>
    <t>44103105-HP-T43</t>
  </si>
  <si>
    <t>44103105-HP-B43</t>
  </si>
  <si>
    <t>44103105-HP-C50</t>
  </si>
  <si>
    <t>44103105-HP-M50</t>
  </si>
  <si>
    <t>44103105-HP-Y50</t>
  </si>
  <si>
    <t>44103105-HP-B50</t>
  </si>
  <si>
    <t>44103105-HX-C48</t>
  </si>
  <si>
    <t>44103105-HX-M48</t>
  </si>
  <si>
    <t>44103105-HX-Y48</t>
  </si>
  <si>
    <t>44103105-HX-B48</t>
  </si>
  <si>
    <t>44103105-HP-C51</t>
  </si>
  <si>
    <t>44103105-HP-M51</t>
  </si>
  <si>
    <t>44103105-HP-Y51</t>
  </si>
  <si>
    <t>44103105-HP-B51</t>
  </si>
  <si>
    <t>44103105-HX-C49</t>
  </si>
  <si>
    <t>44103105-HX-M49</t>
  </si>
  <si>
    <t>44103105-HX-Y49</t>
  </si>
  <si>
    <t>44103105-HX-B49</t>
  </si>
  <si>
    <t>44103103-HP-B52</t>
  </si>
  <si>
    <t>44103103-HP-B53</t>
  </si>
  <si>
    <t>44103103-HX-B50</t>
  </si>
  <si>
    <t>44103103-HP-B55</t>
  </si>
  <si>
    <t>44103103-HP-B51</t>
  </si>
  <si>
    <t>44103103-HP-B56</t>
  </si>
  <si>
    <t>44103103-HP-B57</t>
  </si>
  <si>
    <t>44103103-HX-B51</t>
  </si>
  <si>
    <t>44103103-HP-B58</t>
  </si>
  <si>
    <t>44103103-HP-B59</t>
  </si>
  <si>
    <t>44103103-HP-C59</t>
  </si>
  <si>
    <t>44103103-HP-Y59</t>
  </si>
  <si>
    <t>44103103-HP-M59</t>
  </si>
  <si>
    <t>44103103-HX-B52</t>
  </si>
  <si>
    <t>44103103-HP-B60</t>
  </si>
  <si>
    <t>44103103-HP-C60</t>
  </si>
  <si>
    <t>44103103-HP-Y60</t>
  </si>
  <si>
    <t>44103103-HP-M60</t>
  </si>
  <si>
    <t>44103103-HP-B61</t>
  </si>
  <si>
    <t>44103103-HX-B53</t>
  </si>
  <si>
    <t>44103103-HP-C61</t>
  </si>
  <si>
    <t>44103103-HX-C53</t>
  </si>
  <si>
    <t>44103103-HP-Y61</t>
  </si>
  <si>
    <t>44103103-HX-Y53</t>
  </si>
  <si>
    <t>44103103-HP-M61</t>
  </si>
  <si>
    <t>44103103-HX-M53</t>
  </si>
  <si>
    <t>44103103-HP-B62</t>
  </si>
  <si>
    <t>44103103-HP-C62</t>
  </si>
  <si>
    <t>44103103-HP-Y62</t>
  </si>
  <si>
    <t>44103103-HP-M62</t>
  </si>
  <si>
    <t>44103103-HP-B63</t>
  </si>
  <si>
    <t>44103103-HX-B54</t>
  </si>
  <si>
    <t>44103103-HP-C63</t>
  </si>
  <si>
    <t>44103103-HX-C54</t>
  </si>
  <si>
    <t>44103103-HP-Y63</t>
  </si>
  <si>
    <t>44103103-HX-Y54</t>
  </si>
  <si>
    <t>44103103-HP-M63</t>
  </si>
  <si>
    <t>44103103-HX-M54</t>
  </si>
  <si>
    <t>44103103-BR-B15</t>
  </si>
  <si>
    <t>44103103-CA-B00</t>
  </si>
  <si>
    <t>Desktop Computer, branded</t>
  </si>
  <si>
    <t>Laptop Computer, branded</t>
  </si>
  <si>
    <t xml:space="preserve">DRUM CART, BROTHER DR-3455 </t>
  </si>
  <si>
    <t>INK CART, CANON CL-741, Col.</t>
  </si>
  <si>
    <t xml:space="preserve">INK CART, CANON PG-740, Black </t>
  </si>
  <si>
    <t xml:space="preserve">INK CART, HP C2P04AA (HP62) Black </t>
  </si>
  <si>
    <t xml:space="preserve">INK CART, HP C2P06AA (HP62) Tri-color </t>
  </si>
  <si>
    <t>INK CART, HP C9397A (HP72) 69ml Photo Black</t>
  </si>
  <si>
    <t>INK CART, HP C9398A (HP72) 69ml Cyan</t>
  </si>
  <si>
    <t>INK CART, HP C9399A (HP72) 69ml Magenta</t>
  </si>
  <si>
    <t xml:space="preserve">INK CART, HP C9400A (HP72) 69ml Yellow </t>
  </si>
  <si>
    <t xml:space="preserve">INK CART, HP C9401A (HP72) 69ml Gray </t>
  </si>
  <si>
    <t>INK CART, HP C9403A (HP72) 130ml Matte Black</t>
  </si>
  <si>
    <t>INK CART, HP CD974AA, (HP 920XL), Yellow</t>
  </si>
  <si>
    <t xml:space="preserve">INK CART, HP CH565A (HP82) Black </t>
  </si>
  <si>
    <t xml:space="preserve">INK CART, HP CH566A (HP82) Cyan </t>
  </si>
  <si>
    <t xml:space="preserve">INK CART, HP CH567A (HP82) Magenta </t>
  </si>
  <si>
    <t xml:space="preserve">INK CART, HP CH568A (HP82) Yellow </t>
  </si>
  <si>
    <t>INK CART, HP F6V26AA (HP680) Tri-color</t>
  </si>
  <si>
    <t xml:space="preserve">INK CART, HP F6V27AA (HP680) Black </t>
  </si>
  <si>
    <t xml:space="preserve">INK CART, HP L0S51AA (HP955) Cyan Original </t>
  </si>
  <si>
    <t>INK CART, HP L0S54AA (HP955) Magenta Original</t>
  </si>
  <si>
    <t xml:space="preserve">INK CART, HP L0S57AA (HP955) Yellow Original </t>
  </si>
  <si>
    <t xml:space="preserve">INK CART, HP L0S60AA (HP955) Black Original </t>
  </si>
  <si>
    <t>INK CART, HP L0S63AA (HP955XL) Cyan Original</t>
  </si>
  <si>
    <t xml:space="preserve">INK CART, HP L0S66AA (HP955XL) Magenta Original </t>
  </si>
  <si>
    <t xml:space="preserve">INK CART, HP L0S69AA (HP955XL) Yellow Original </t>
  </si>
  <si>
    <t>INK CART, HP L0S72AA (HP955XL) Black Original</t>
  </si>
  <si>
    <t xml:space="preserve">INK CART, HP T6L89AA (HP905) Cyan Original </t>
  </si>
  <si>
    <t>INK CART, HP T6L93AA (HP905) Magenta Original</t>
  </si>
  <si>
    <t>INK CART, HP T6L97AA (HP905) Yellow Original</t>
  </si>
  <si>
    <t>INK CART, HP T6M01AA (HP905) Black Original</t>
  </si>
  <si>
    <t xml:space="preserve">INK CART, HP T6M05AA (HP905XL) Cyan Original </t>
  </si>
  <si>
    <t xml:space="preserve">INK CART, HP T6M09AA (HP905XL) Magenta Original </t>
  </si>
  <si>
    <t>INK CART, HP T6M13AA (HP905XL) Yellow Original</t>
  </si>
  <si>
    <t>INK CART, HP T6M17AA (HP905XL) Black Original</t>
  </si>
  <si>
    <t>RIBBON CART, EPSON C13S015632, Black, forLX-310</t>
  </si>
  <si>
    <t>TONER CART,  BROTHER TN-3350, Black, for HL5450DN (CU Printer)</t>
  </si>
  <si>
    <t xml:space="preserve">TONER CART, HP CF217A (HP17A) Black LaserJet </t>
  </si>
  <si>
    <t xml:space="preserve">TONER CART, HP CF226A (HP26A) Black LaserJet </t>
  </si>
  <si>
    <t xml:space="preserve">TONER CART, HP CF226XC (HP26XC) Black LaserJet </t>
  </si>
  <si>
    <t xml:space="preserve">TONER CART, HP CF280A, LaserJet Pro M401/M425 2.7K Black </t>
  </si>
  <si>
    <t xml:space="preserve">TONER CART, HP CF280XC </t>
  </si>
  <si>
    <t xml:space="preserve">TONER CART, HP CF281A (HP81A) Black LaserJet </t>
  </si>
  <si>
    <t xml:space="preserve">TONER CART, HP CF283A (HP83A) LaserJet  Black </t>
  </si>
  <si>
    <t xml:space="preserve">TONER CART, HP CF283XC (HP83X) Blk Contract LJ </t>
  </si>
  <si>
    <t>TONER CART, HP CF287A (HP87) black</t>
  </si>
  <si>
    <t>TONER CART, HP CF310AC (HP826) black</t>
  </si>
  <si>
    <t>TONER CART, HP CF311AC (HP826) cyan</t>
  </si>
  <si>
    <t>TONER CART, HP CF312AC (HP826) yellow</t>
  </si>
  <si>
    <t xml:space="preserve">TONER CART, HP CF313AC (HP826) magenta </t>
  </si>
  <si>
    <t xml:space="preserve">TONER CART, HP CF325XC (HP25X) Black LaserJet </t>
  </si>
  <si>
    <t xml:space="preserve">TONER CART, HP CF350A Black LJ </t>
  </si>
  <si>
    <t xml:space="preserve">TONER CART, HP CF351A Cyan LJ </t>
  </si>
  <si>
    <t xml:space="preserve">TONER CART, HP CF352A Yellow LJ </t>
  </si>
  <si>
    <t xml:space="preserve">TONER CART, HP CF353A Magenta LJ </t>
  </si>
  <si>
    <t xml:space="preserve">TONER CART, HP CF360A (HP508A) Black LaserJet </t>
  </si>
  <si>
    <t xml:space="preserve">TONER CART, HP CF360XC (HP508X) Black Contract LJ </t>
  </si>
  <si>
    <t xml:space="preserve">TONER CART, HP CF361A (HP508A) Cyan LaserJet </t>
  </si>
  <si>
    <t xml:space="preserve">TONER CART, HP CF361XC (HP508X) Cyan Contract LJ </t>
  </si>
  <si>
    <t xml:space="preserve">TONER CART, HP CF362A (HP508A) Yellow LaserJet </t>
  </si>
  <si>
    <t xml:space="preserve">TONER CART, HP CF362XC (HP508X) Yellow Contract LJ </t>
  </si>
  <si>
    <t xml:space="preserve">TONER CART, HP CF363A (HP508A) Magenta LaserJet </t>
  </si>
  <si>
    <t>TONER CART, HP CF363XC (HP508X) Magenta Contract LJ</t>
  </si>
  <si>
    <t xml:space="preserve">TONER CART, HP CF400A (HP201A) Black LaserJet </t>
  </si>
  <si>
    <t xml:space="preserve">TONER CART, HP CF401A (HP201A) Cyan LaserJet </t>
  </si>
  <si>
    <t xml:space="preserve">TONER CART, HP CF402A (HP201A) Yellow LaserJet </t>
  </si>
  <si>
    <t xml:space="preserve">TONER CART, HP CF403A (HP201A) Magenta LaserJet </t>
  </si>
  <si>
    <t>TONER CART, HP CF410A (HP410A) black</t>
  </si>
  <si>
    <t xml:space="preserve">TONER CART, HP CF410XC (HP410XC) black </t>
  </si>
  <si>
    <t>TONER CART, HP CF411A (HP410A) cyan</t>
  </si>
  <si>
    <t xml:space="preserve">TONER CART, HP CF411XC (HP410XC) cyan </t>
  </si>
  <si>
    <t>TONER CART, HP CF412A (HP410A) yellow</t>
  </si>
  <si>
    <t xml:space="preserve">TONER CART, HP CF412XC (HP410XC) yellow </t>
  </si>
  <si>
    <t>TONER CART, HP CF413A (HP410A) magenta</t>
  </si>
  <si>
    <t xml:space="preserve">TONER CART, HP CF413XC (HP410XC) magenta </t>
  </si>
  <si>
    <t>TONER CART, SAMSUNG MLT-D108S, Black</t>
  </si>
  <si>
    <t xml:space="preserve">TONER CART, SAMSUNG MLT-D203E, Black </t>
  </si>
  <si>
    <t>TONER CART, SAMSUNG MLT-D203L, Black</t>
  </si>
  <si>
    <t>TONER CART, SAMSUNG MLT-D203U, black</t>
  </si>
  <si>
    <t>TONER CARTRIDGE, BROTHER TN-3478, Blackf, for printer HL-6400DW (12,000 pages)</t>
  </si>
  <si>
    <t>TONER CARTRIDGE, CANON 324 II, for  printer LBP6780x</t>
  </si>
  <si>
    <t>Price</t>
  </si>
  <si>
    <t>FLUORESCENT LAMP,  18 WATTS, linear tubular (T8)</t>
  </si>
  <si>
    <t>DocNum_Q1</t>
  </si>
  <si>
    <t>DocNum_Q2</t>
  </si>
  <si>
    <t>DocNum_Q3</t>
  </si>
  <si>
    <t>DocNum_Q4</t>
  </si>
  <si>
    <t xml:space="preserve">OFFICE OF THE PRESIDENT                           </t>
  </si>
  <si>
    <t xml:space="preserve">OFFICE OF THE PRES'L ADVISER ON THE PEACE PROCESS </t>
  </si>
  <si>
    <t xml:space="preserve">PRESIDENTIAL COMMISSION ON GOOD GOVERNMENT        </t>
  </si>
  <si>
    <t xml:space="preserve">PRESIDENTIAL COMMISSION FOR THE URBAN POOR - MAIN </t>
  </si>
  <si>
    <t xml:space="preserve">PRESIDENTIAL SECURITY GROUP                       </t>
  </si>
  <si>
    <t xml:space="preserve">NATIONAL ANTI-POVERTY COMMISSION                  </t>
  </si>
  <si>
    <t xml:space="preserve">STATISTICAL RESEARCH AND TRAINING CENTER          </t>
  </si>
  <si>
    <t xml:space="preserve">PALAWAN COUNCIL FOR SUSTAINABLE DEVELOPMENT STAFF </t>
  </si>
  <si>
    <t>TESDA</t>
  </si>
  <si>
    <t xml:space="preserve">TECH'L EDUC'N SKILLS DEV'T AUTHORITY-MAIN         </t>
  </si>
  <si>
    <t xml:space="preserve">TECH'L &amp; EDUC'L SKILL DEV'T AUTHORITY-REG. IV-A   </t>
  </si>
  <si>
    <t xml:space="preserve">COOPERATIVE DEVELOPMENT AUTHORITY -CENTRAL OFFICE </t>
  </si>
  <si>
    <t xml:space="preserve">COOPERATIVE DEV'T AUTHORITY - MANILA EXTN OFFICE  </t>
  </si>
  <si>
    <t xml:space="preserve">COOPERATIVE DEV'T AUTHORITY - CALAMBA EXTN OFFICE </t>
  </si>
  <si>
    <t xml:space="preserve">NATIONAL COMMISSION FOR CULTURE AND THE ARTS      </t>
  </si>
  <si>
    <t xml:space="preserve">NATIONAL INTELLIGENCE COORDINATING AGENCY         </t>
  </si>
  <si>
    <t xml:space="preserve">NATIONAL YOUTH COMMISSION                         </t>
  </si>
  <si>
    <t xml:space="preserve">PRESIDENTIAL COMMUNICATIONS OPERATIONS OFFICE     </t>
  </si>
  <si>
    <t xml:space="preserve">BUREAU OF BROADCAST SERVICES                      </t>
  </si>
  <si>
    <t xml:space="preserve">BUREAU OF COMMUNICATIONS SERVICES                 </t>
  </si>
  <si>
    <t xml:space="preserve">NEWS AND INFORMATION BUREAU                       </t>
  </si>
  <si>
    <t xml:space="preserve">NATIONAL PRINTING OFFICE                          </t>
  </si>
  <si>
    <t xml:space="preserve">PHILIPPINE INFORMATION AGENCY                     </t>
  </si>
  <si>
    <t xml:space="preserve">PRESIDENTIAL MANAGEMENT STAFF                     </t>
  </si>
  <si>
    <t xml:space="preserve">COMMISSION ON FILIPINOS OVERSEAS                  </t>
  </si>
  <si>
    <t xml:space="preserve">ENERGY REGULATORY COMMISSION                      </t>
  </si>
  <si>
    <t xml:space="preserve">GAMES AND AMUSEMENTS BOARD                        </t>
  </si>
  <si>
    <t xml:space="preserve">HOUSING &amp; URBAN DEV'T COORDINATING COUNCIL - MAIN </t>
  </si>
  <si>
    <t xml:space="preserve">HOUSING AND LAND USE REGULATORY BOARD             </t>
  </si>
  <si>
    <t xml:space="preserve">PHILIPPINE COMMISSION ON WOMEN                    </t>
  </si>
  <si>
    <t xml:space="preserve">NATIONAL COMPUTER CENTER                          </t>
  </si>
  <si>
    <t xml:space="preserve">NATIONAL COUNCIL ON DISABILITY AFFAIRS            </t>
  </si>
  <si>
    <t xml:space="preserve">HOUSING AND LAND USE REGULATORY BOARD- ENCRFO     </t>
  </si>
  <si>
    <t xml:space="preserve">PHILIPPINE RACING COMMISSION                      </t>
  </si>
  <si>
    <t xml:space="preserve">PHILIPPINE RETIREMENT AUTHORITY                   </t>
  </si>
  <si>
    <t xml:space="preserve">PHILIPPINE SPORTS COMMISSION                      </t>
  </si>
  <si>
    <t xml:space="preserve">SECURITIES AND EXCHANGE COMMISSION                </t>
  </si>
  <si>
    <t xml:space="preserve">TOLL REGULATORY BOARD                             </t>
  </si>
  <si>
    <t xml:space="preserve">OPTICAL MEDIA BOARD                               </t>
  </si>
  <si>
    <t xml:space="preserve">OFFICE OF THE VICE-PRESIDENT OF THE PHILS.        </t>
  </si>
  <si>
    <t xml:space="preserve">METROPOLITAN MANILA DEVELOPMENT AUTHORITY         </t>
  </si>
  <si>
    <t xml:space="preserve">NATIONAL BOOK DEVELOPMENT BOARD                   </t>
  </si>
  <si>
    <t xml:space="preserve">PRESIDENTIAL LEGISLATIVE LIAISON OFFICE           </t>
  </si>
  <si>
    <t xml:space="preserve">NATIONAL COMMISSION ON INDIGENOUS PEOPLES         </t>
  </si>
  <si>
    <t xml:space="preserve">PASIG RIVER REHABILITATION COMMISSION             </t>
  </si>
  <si>
    <t xml:space="preserve">PHILIPPINE DRUG ENFORCEMENT AGENCY                </t>
  </si>
  <si>
    <t xml:space="preserve">TECH'L EDUC'N SKILLS &amp; DEV'T AUTHORITY - LAGUNA   </t>
  </si>
  <si>
    <t xml:space="preserve">ZAMBOANGA CITY SPECIAL ECONOMIC ZONE AUTHORITY    </t>
  </si>
  <si>
    <t xml:space="preserve">TECH'L EDUC'N SKILLS &amp; DEVT AUTHORITY - MIMAROPA  </t>
  </si>
  <si>
    <t xml:space="preserve">TESDA-SAN AGUSTIN, TRECE MARTIRES,CAVITE          </t>
  </si>
  <si>
    <t xml:space="preserve">TESDA-NCR-PASAY-MAKATI                            </t>
  </si>
  <si>
    <t xml:space="preserve">TESDA-PROV'L TRAINING CENTER-ROSARIO, CAVITE      </t>
  </si>
  <si>
    <t xml:space="preserve">TESDA-PROVINCIAL TRAINING CENTER-PALIPARAN,CAVITE </t>
  </si>
  <si>
    <t xml:space="preserve">OP-PRESIDENTIAL COUNCIL FOR VALUES FORMATION      </t>
  </si>
  <si>
    <t xml:space="preserve">LUZON URBAN BELTWAY                               </t>
  </si>
  <si>
    <t xml:space="preserve">FILM DEVELOPMENT COUNCIL OF THE PHILIPPINES       </t>
  </si>
  <si>
    <t xml:space="preserve">MINERAL DEV'T COUNCIL                             </t>
  </si>
  <si>
    <t xml:space="preserve">TESDA- MANILA DISTRICT OFFICE                     </t>
  </si>
  <si>
    <t xml:space="preserve">TESDA-NCR (MUNTIPARLASTAPAT)                      </t>
  </si>
  <si>
    <t xml:space="preserve">PRES'L COMMN DEV'T &amp; STRATEGIC PLANNING OFFICE    </t>
  </si>
  <si>
    <t xml:space="preserve">HOUSING &amp; LAND USE REG. BOARD - SOUTHERN TAGALOG  </t>
  </si>
  <si>
    <t xml:space="preserve">PRESIDENTIAL BROADCAST STAFF ,RTVM                </t>
  </si>
  <si>
    <t xml:space="preserve">TESDA-NCR (PAMAMARISAN)                           </t>
  </si>
  <si>
    <t xml:space="preserve">CLIMATE CHANGE COMMISSION                         </t>
  </si>
  <si>
    <t xml:space="preserve">GOVERNANCE COMMISSION FOR GOCC                    </t>
  </si>
  <si>
    <t xml:space="preserve">TESDA-REGION IV-A-RIZAL PROVINCIAL OFFICE         </t>
  </si>
  <si>
    <t xml:space="preserve">EARLY CHILDHOOD CARE AND DEVELOPMENT COUNCIL      </t>
  </si>
  <si>
    <t xml:space="preserve">TESDA PROVINCIAL TRAINING CENTER - CAINTA         </t>
  </si>
  <si>
    <t xml:space="preserve">NATIONAL COMMISSION ON MUSLIM FILIPINOS           </t>
  </si>
  <si>
    <t xml:space="preserve">TESDA - QUEZON PROVINCIAL OFFICE                  </t>
  </si>
  <si>
    <t xml:space="preserve">CHED-REGION IV-A                                  </t>
  </si>
  <si>
    <t xml:space="preserve">TESDA-QUEZON CITY LINGKOD BAYAN SKILLS DEVT CTR   </t>
  </si>
  <si>
    <t xml:space="preserve">TESDA-NCR-QUEZON CITY DISTRICT OFFICE             </t>
  </si>
  <si>
    <t xml:space="preserve">TESDA WOMEN'S CENTER - TAGUIG                     </t>
  </si>
  <si>
    <t xml:space="preserve">TESDA-NCR-CAMANAVA - Caloocan City                </t>
  </si>
  <si>
    <t xml:space="preserve">PHILIPPINE COMPETITION COMMISSION                 </t>
  </si>
  <si>
    <t xml:space="preserve">NATIONAL COMMISSION ON MUSLIM FILIPINOS - NCR     </t>
  </si>
  <si>
    <t>A211</t>
  </si>
  <si>
    <t xml:space="preserve">MINDANAO DEVELOPMENT AUTHORITY                    </t>
  </si>
  <si>
    <t>A212</t>
  </si>
  <si>
    <t xml:space="preserve">NAT'L COMMISSION ON INDIGENOUS PEOPLES-R VI &amp; VII </t>
  </si>
  <si>
    <t>A213</t>
  </si>
  <si>
    <t>Senate and Congress</t>
  </si>
  <si>
    <t xml:space="preserve">HOUSE OF REPRESENTATIVES                          </t>
  </si>
  <si>
    <t xml:space="preserve">HOUSE ELECTORAL TRIBUNAL                          </t>
  </si>
  <si>
    <t xml:space="preserve">SENATE ELECTORAL TRIBUNAL                         </t>
  </si>
  <si>
    <t xml:space="preserve">COMMISSION ON APPOINTMENTS                        </t>
  </si>
  <si>
    <t xml:space="preserve">SENATE OF THE PHILIPPINES                         </t>
  </si>
  <si>
    <t xml:space="preserve">JOINT CONGRESSIONAL POWER COMMISSION (JCPC)       </t>
  </si>
  <si>
    <t xml:space="preserve">PROCUREMENT SERVICE DBM CLIENT                    </t>
  </si>
  <si>
    <t xml:space="preserve">DEPARTMENT OF AGRARIAN REFORM - MAIN              </t>
  </si>
  <si>
    <t xml:space="preserve">DAR-REG'L OFFICE I-PARO-LA UNION                  </t>
  </si>
  <si>
    <t xml:space="preserve">DAR-REG'L OFFICE II-PARO-CAGAYAN                  </t>
  </si>
  <si>
    <t xml:space="preserve">DAR-REG'L OFFICE III-PARO-BULACAN                 </t>
  </si>
  <si>
    <t xml:space="preserve">DAR-REG'L OFFICE IV-A-PARO-BATANGAS               </t>
  </si>
  <si>
    <t xml:space="preserve">DAR-REG'L OFFICE XI-PARO-DAVAO CITY               </t>
  </si>
  <si>
    <t xml:space="preserve">DAR-REG'L OFFICE IV-A-PARO-QUEZON II              </t>
  </si>
  <si>
    <t xml:space="preserve">DAR-REG'L OFFICE IV-A-PARO-RIZAL                  </t>
  </si>
  <si>
    <t xml:space="preserve">DAR-REG'L OFFICE IV-A-PARO-LAGUNA                 </t>
  </si>
  <si>
    <t xml:space="preserve">DAR-REGIONAL OFFICE IV-A                          </t>
  </si>
  <si>
    <t xml:space="preserve">DAR-REG'L OFFICE IV-A-PARO-QUEZON I               </t>
  </si>
  <si>
    <t xml:space="preserve">DAR-REG'L OFFICE IV-B-PARO-MINDORO ORIENTAL       </t>
  </si>
  <si>
    <t xml:space="preserve">DAR-REG'L OFFICE IV-B-PARO-MINDORO OCCIDENTAL     </t>
  </si>
  <si>
    <t xml:space="preserve">DEPT. OF AGR'N REFORM - MARINDUQUE PROV'L OFFICE  </t>
  </si>
  <si>
    <t xml:space="preserve">DEPARTMENT OF AGRARIAN REFORM - REGION IV-B       </t>
  </si>
  <si>
    <t xml:space="preserve">DAR-REG'L OFFICE IV-A-PARO-CAVITE                 </t>
  </si>
  <si>
    <t xml:space="preserve">DAR-REG'L OFFICE IV-B-PARO-ROMBLON                </t>
  </si>
  <si>
    <t xml:space="preserve">DEPARTMENT OF AGRARIAN REFORM - TARLAC            </t>
  </si>
  <si>
    <t xml:space="preserve">DEPARTMENT OF AGRICULTURE - MAIN                  </t>
  </si>
  <si>
    <t xml:space="preserve">LIVESTOCK DEVELOPMENT COUNCIL                     </t>
  </si>
  <si>
    <t xml:space="preserve">AGRICULTURAL CREDIT POLICY COUNCIL                </t>
  </si>
  <si>
    <t xml:space="preserve">BUREAU OF AGRICULTURAL RESEARCH                   </t>
  </si>
  <si>
    <t xml:space="preserve">DEPT.OF AGRICULTURE-BUREAU OF AGR'L EXTENSION-H.E </t>
  </si>
  <si>
    <t xml:space="preserve">BUREAU OF ANIMAL INDUSTRY, DA                     </t>
  </si>
  <si>
    <t xml:space="preserve">DA-BUREAU OF ANIMAL INDUSTRY-RO III-BULACAN       </t>
  </si>
  <si>
    <t xml:space="preserve">DA-BUREAU OF ANIMAL INDUSTRY-RO IV                </t>
  </si>
  <si>
    <t xml:space="preserve">BUREAU OF FISHERIES AND AQUATIC RESOURCES         </t>
  </si>
  <si>
    <t xml:space="preserve">DA-BFAR-FISHERIES TRAINING CENTER                 </t>
  </si>
  <si>
    <t xml:space="preserve">DA-BUREAU OF FISHERIES &amp; AQUATIC RESOURCES-CAVITE </t>
  </si>
  <si>
    <t xml:space="preserve">BUREAU OF PLANT INDUSTRY                          </t>
  </si>
  <si>
    <t xml:space="preserve">DA-BUREAU OF PLANT INDUSTRY - R O  IV             </t>
  </si>
  <si>
    <t xml:space="preserve">DA-BUREAU OF SOILS - MAIN                         </t>
  </si>
  <si>
    <t xml:space="preserve">PHILIPPINE CARABAO CENTER                         </t>
  </si>
  <si>
    <t xml:space="preserve">FERTILIZER AND PESTICIDE AUTHORITY                </t>
  </si>
  <si>
    <t xml:space="preserve">FIBER INDUSTRY DEVELOPMENT AUTHORITY              </t>
  </si>
  <si>
    <t xml:space="preserve">LAGUNA LAKE DEVELOPMENT AUTHORITY, DENR           </t>
  </si>
  <si>
    <t xml:space="preserve">PHILIPPINE COUNCIL FOR AGRICULTURE AND FISHERIES  </t>
  </si>
  <si>
    <t xml:space="preserve">NATIONAL MEAT INSPECTION  SERVICE                 </t>
  </si>
  <si>
    <t xml:space="preserve">NATIONAL NUTRITION COUNCIL                        </t>
  </si>
  <si>
    <t xml:space="preserve">NATIONAL NUTRITION COUNCIL - R O  IV-B            </t>
  </si>
  <si>
    <t>D062</t>
  </si>
  <si>
    <t xml:space="preserve">PHILIPPINE FISHERIES DEVELOPMENT AUTHORITY - MAIN </t>
  </si>
  <si>
    <t xml:space="preserve">AGRICULTURAL TRAINING INSTITUTE                   </t>
  </si>
  <si>
    <t xml:space="preserve">PHILIPPINE RICE RESEARCH INSTITUTE - LOS BAÑOS    </t>
  </si>
  <si>
    <t xml:space="preserve">DEPARTMENT OF AGRICULTURE-REGION IV-QUEZON CITY   </t>
  </si>
  <si>
    <t xml:space="preserve">DEPARTMENT OF AGRICULTURE-REGION IV-PALAWAN       </t>
  </si>
  <si>
    <t xml:space="preserve">PHILIPPINE RICE RESEARCH INSTITUTE                </t>
  </si>
  <si>
    <t xml:space="preserve">DEPARTMENT OF AGRICULTURE-MRDP                    </t>
  </si>
  <si>
    <t xml:space="preserve">DA-B F A R-REGION 10(CAGAYAN DE ORO CITY)         </t>
  </si>
  <si>
    <t xml:space="preserve">NATIONAL FISHERIES RESEARCH &amp; DEV'T INSTITUTE     </t>
  </si>
  <si>
    <t xml:space="preserve">DEPT.OF AGRICULTURE-SAN FERNANDO CITY,PAMPANGA    </t>
  </si>
  <si>
    <t xml:space="preserve">BUREAU OF FISHERIES &amp; AQUATIC RESOURCES-REG. IV-A </t>
  </si>
  <si>
    <t xml:space="preserve">DEPARTMENT OF AGRICULTURE-RFU XI-DAVAO CITY       </t>
  </si>
  <si>
    <t>D091</t>
  </si>
  <si>
    <t xml:space="preserve">DA-BFAR-REGION IV-B                               </t>
  </si>
  <si>
    <t xml:space="preserve">AGRICULTURAL TRAINING INSTITUTE - LIPA CITY       </t>
  </si>
  <si>
    <t xml:space="preserve">DA-BFAR-ZAMBOANGA CITY (REGION IX)                </t>
  </si>
  <si>
    <t xml:space="preserve">PHIL. FISHERIES DEV'T AUTHORITY- LUCENA FISH PORT </t>
  </si>
  <si>
    <t xml:space="preserve">AGRICULTURAL TRAINING INSTITUTE - REGION IV-A     </t>
  </si>
  <si>
    <t xml:space="preserve">BUREAU OF FISHERIES &amp; AQUATIC RES.-RFO-MIMAROPA   </t>
  </si>
  <si>
    <t xml:space="preserve">DEPARTMENT OF BUDGET AND MANAGEMENT               </t>
  </si>
  <si>
    <t xml:space="preserve">DBM-REGION I   (LA UNION)                         </t>
  </si>
  <si>
    <t xml:space="preserve">DBM-REGION II  (TUGUEGARAO)                       </t>
  </si>
  <si>
    <t xml:space="preserve">DBM-REGION III (PAMPANGA)                         </t>
  </si>
  <si>
    <t xml:space="preserve">DEPARTMENT OF BUDGET AND MANAGEMENT - REGION IV-A </t>
  </si>
  <si>
    <t xml:space="preserve">DBM-REGION V   (LEGASPI CITY)                     </t>
  </si>
  <si>
    <t xml:space="preserve">DBM-REGION VI  (ILOILO CITY)                      </t>
  </si>
  <si>
    <t xml:space="preserve">DEPARTMENT OF BUDGET AND MANAGEMENT - REGION VII  </t>
  </si>
  <si>
    <t xml:space="preserve">DBM-REGION VIII (TACLOBAN CITY)                   </t>
  </si>
  <si>
    <t xml:space="preserve">DEPARTMENT OF BUDGET AND MANAGEMENT - REGION IX   </t>
  </si>
  <si>
    <t xml:space="preserve">DBM-REGION X  (CAGAYAN DE ORO CITY)               </t>
  </si>
  <si>
    <t xml:space="preserve">DBM-REGION XI  (DAVAO CITY)                       </t>
  </si>
  <si>
    <t xml:space="preserve">DBM-REGION XII (KORONADAL CITY)                   </t>
  </si>
  <si>
    <t xml:space="preserve">DEPT. OF BUDGET &amp; MGMT.-C A R                     </t>
  </si>
  <si>
    <t xml:space="preserve">DEPARTMENT OF BUDGET AND MANAGEMENT- NCR          </t>
  </si>
  <si>
    <t xml:space="preserve">DBM-VEHICLE MAINTENANCE AND REPAIR                </t>
  </si>
  <si>
    <t xml:space="preserve">DBM-PROCUREMENT SERVICE-TIANGE                    </t>
  </si>
  <si>
    <t xml:space="preserve">PS-DBM-REGION XIII (CARAGA)-BUTUAN CITY DEPOT     </t>
  </si>
  <si>
    <t xml:space="preserve">DBM- GPPB-TSO (ACCOUNT OF WORLD BANK)             </t>
  </si>
  <si>
    <t xml:space="preserve">PROCUREMENT SERVICE - EMPLOYEES ACCOUNT           </t>
  </si>
  <si>
    <t xml:space="preserve">DEPT. OF BUDGET &amp; MANAGEMENT-PMO                  </t>
  </si>
  <si>
    <t xml:space="preserve">DBM ASEM 1 ( WORLD BANK)                          </t>
  </si>
  <si>
    <t xml:space="preserve">PROCUREMENT SERVICE - DBM                         </t>
  </si>
  <si>
    <t xml:space="preserve">DEPARTMENT OF BUDGET AND MANAGEMENT - REGION IV-B </t>
  </si>
  <si>
    <t xml:space="preserve">DBM-PX-MART(COMMISSARY)-PRE-OPENING               </t>
  </si>
  <si>
    <t xml:space="preserve">PS-DBM-ZAMBOANGA DEPOT                            </t>
  </si>
  <si>
    <t xml:space="preserve">GPPB-TSO-ASIAN DEV'T BANK ACCT.                   </t>
  </si>
  <si>
    <t xml:space="preserve">GPPB-TECHNICAL SUPPORT OFFICE (TSO)               </t>
  </si>
  <si>
    <t xml:space="preserve">DBM-EC/AECID GRANT FOR HEALTH SECTOR PROGRAM      </t>
  </si>
  <si>
    <t xml:space="preserve">DBM-LGU-PFM2-PROJECT                              </t>
  </si>
  <si>
    <t xml:space="preserve">DBM-SME-PX MART (COMMISSARY)                      </t>
  </si>
  <si>
    <t xml:space="preserve">DILG-EMPLOYEES MPC INC.-PX-COMMISSARY             </t>
  </si>
  <si>
    <t xml:space="preserve">POPCOM MULTI-PURPOSE COOPERATIVE (PMPC)           </t>
  </si>
  <si>
    <t xml:space="preserve">DEPARTMENT OF EDUCATION - MAIN                    </t>
  </si>
  <si>
    <t xml:space="preserve">DECS-MAIN-FUNDS FOR VARIOUS SUPPLIES &amp; EQUIPMENT  </t>
  </si>
  <si>
    <t xml:space="preserve">DECS-MAIN-FUNDS FOR COMPUTER EQUIPMENT (APR 5030) </t>
  </si>
  <si>
    <t xml:space="preserve">DECS-MAIN-FUNDS FOR OFFICE EQUIPMENT (APR 5598)   </t>
  </si>
  <si>
    <t xml:space="preserve">DEPARTMENT OF EDUC'N-MAIN-FUNDS FOR REG'L OFFICES </t>
  </si>
  <si>
    <t>Division Offices</t>
  </si>
  <si>
    <t xml:space="preserve">DEPARTMENT OF EDUCATION-MAIN-FM-SYSTEMS DIVISION  </t>
  </si>
  <si>
    <t xml:space="preserve">DEPARTMENT OF EDUC'N-MAIN-OFFICE OF PLANNING DIV. </t>
  </si>
  <si>
    <t xml:space="preserve">DEPARTMENT OF EDUCATION-MAIN-STAFF DEV'T DIVISION </t>
  </si>
  <si>
    <t xml:space="preserve">DEPARTMENT OF EDUCATION-MAIN-IBM-ACCOUNTING       </t>
  </si>
  <si>
    <t xml:space="preserve">DEPARTMENT OF EDUCATION-MAIN-IBM-COA              </t>
  </si>
  <si>
    <t xml:space="preserve">DECS-MAIN-PROGRAM FOR DECENTRALIZED EDUC'N DEV'T  </t>
  </si>
  <si>
    <t xml:space="preserve">DEPT. OF EDUCATION-BUREAU OF CONTINUING EDUCATION </t>
  </si>
  <si>
    <t>Primary</t>
  </si>
  <si>
    <t xml:space="preserve">BUREAU OF ELEMENTARY EDUCATION                    </t>
  </si>
  <si>
    <t xml:space="preserve">DEPARTMENT OF EDUCATION-BEE-CURRICULUM DEV'T DIV. </t>
  </si>
  <si>
    <t xml:space="preserve">DEPARTMENT OF EDUCATION-BEE-SPED                  </t>
  </si>
  <si>
    <t xml:space="preserve">DEPARTMENT OF EDUCATION-BEE-PRE-SCHOOL MATERIALS  </t>
  </si>
  <si>
    <t>Secondary</t>
  </si>
  <si>
    <t xml:space="preserve">COMMISSION ON HIGHER EDUCATION-CENTRAL OFFICE     </t>
  </si>
  <si>
    <t xml:space="preserve">BUREAU OF ALTERNATIVE LEARNING SYSTEM, DEPED      </t>
  </si>
  <si>
    <t xml:space="preserve">DepEd-BUREAU OF NON-FORMAL EDUCATION-PMO          </t>
  </si>
  <si>
    <t xml:space="preserve">DepEd-BUREAU OF PHYSICAL EDUC'N &amp; SCHOOL SPORTS   </t>
  </si>
  <si>
    <t xml:space="preserve">BUREAU OF SECONDARY EDUCATION                     </t>
  </si>
  <si>
    <t xml:space="preserve">DepEd-CHILD AND YOUTH RESEARCH COUNCIL            </t>
  </si>
  <si>
    <t xml:space="preserve">DEPARTMENT OF EDUCATION-CALAMITY FUND             </t>
  </si>
  <si>
    <t xml:space="preserve">DEPT.OF EDUC'N-DDB-SPECIAL PROJECT ON DRUG ABUSE  </t>
  </si>
  <si>
    <t xml:space="preserve">DEPARTMENT OF EDUCATION-EDPITAF-AGRITECH/PAATEP   </t>
  </si>
  <si>
    <t xml:space="preserve">DEPED-EDPITAF-AGR'L TECH. PROG.(ATEP)             </t>
  </si>
  <si>
    <t xml:space="preserve">DEPARTMENT OF EDUCATION-EDPITAF-EFIP              </t>
  </si>
  <si>
    <t xml:space="preserve">DEPARTMENT OF EDUCATION-EDPITAF-JAPS              </t>
  </si>
  <si>
    <t xml:space="preserve">DEPARTMENT OF EDUCATION-EDPITAF-PASMEP            </t>
  </si>
  <si>
    <t xml:space="preserve">DEPARTMENT OF EDUCATION-EDPITAF-PATVEP            </t>
  </si>
  <si>
    <t xml:space="preserve">DEPARTMENT OF EDUCATION-EDPITAF-RP-EEC            </t>
  </si>
  <si>
    <t xml:space="preserve">DEPARTMENT OF EDUCATION-EDPITAF-SEDP              </t>
  </si>
  <si>
    <t xml:space="preserve">DEPARTMENT OF EDUCATION-EDPITAF-SEP II            </t>
  </si>
  <si>
    <t xml:space="preserve">DEPARTMENT OF EDUCATION-EDPITAF-TRSBP V           </t>
  </si>
  <si>
    <t xml:space="preserve">DEPT.OF EDUCATION-FOOD SERVICE TRNG. LABORATORY   </t>
  </si>
  <si>
    <t xml:space="preserve">INSTRUCTIONAL MATERIALS COUNCIL SECRETARIAT       </t>
  </si>
  <si>
    <t xml:space="preserve">DEPT. OF EDUCATION-INTEGRATED SCHOLARSHIP PROGRAM </t>
  </si>
  <si>
    <t xml:space="preserve">DEPED-REGIONAL OFFICE-NCR                         </t>
  </si>
  <si>
    <t xml:space="preserve">DEPED - DIVISION OF CITY SCHOOL - MANILA          </t>
  </si>
  <si>
    <t xml:space="preserve">DepEd-DIVISION OF CITY SCHOOLS-PASAY CITY(NCR)    </t>
  </si>
  <si>
    <t xml:space="preserve">DepEd-DIVISION OF CITY SCHOOLS-CALOOCAN CITY(NCR) </t>
  </si>
  <si>
    <t xml:space="preserve">DepEd-NAT'L CTR. FOR TECH'L EDUC'N &amp; STAFF DEV'T  </t>
  </si>
  <si>
    <t xml:space="preserve">NATIONAL MUSEUM                                   </t>
  </si>
  <si>
    <t xml:space="preserve">DepEd-NATIONAL SCHOLARSHIP &amp; STUDENT LOAN COUNCIL </t>
  </si>
  <si>
    <t xml:space="preserve">NATIONAL EDUCATION TESTING AND RESEARCH CENTER    </t>
  </si>
  <si>
    <t xml:space="preserve">PHILIPPINE PRINTING HOUSE FOR THE BLIND           </t>
  </si>
  <si>
    <t xml:space="preserve">PHILIPPINE PUBLIC SCHOOL TEACHERS ASSN.           </t>
  </si>
  <si>
    <t xml:space="preserve">NATIONAL ARCHIVES OF THE PHILIPPINES              </t>
  </si>
  <si>
    <t xml:space="preserve">DepEd-SCHOOL HEALTH AND NUTRITION CENTER-SUPPLIES </t>
  </si>
  <si>
    <t xml:space="preserve">DepEd-SCHOOL HEALTH AND NUTRITION CENTER-MEDICINE </t>
  </si>
  <si>
    <t xml:space="preserve">DEPARTMENT OF EDUCATION-TEACHERS' CAMP OFFICE     </t>
  </si>
  <si>
    <t xml:space="preserve">NATIONAL LIBRARY OF THE PHILIPPINES               </t>
  </si>
  <si>
    <t xml:space="preserve">DepEd-TECHNICAL PANEL FOR TECH'L &amp; VOC'L SCHOOL   </t>
  </si>
  <si>
    <t xml:space="preserve">DepEd-TECHNOLOGICAL &amp; VOCATIONAL EDUC'L PROGRAM   </t>
  </si>
  <si>
    <t xml:space="preserve">DEPARTMENT OF EDUCATION- T V E P /R P E C         </t>
  </si>
  <si>
    <t xml:space="preserve">DEPARTMENT OF EDUCATION-REGION I                  </t>
  </si>
  <si>
    <t xml:space="preserve">DEPARTMENT OF EDUCATION-REGION II(TUGUEGARAO)     </t>
  </si>
  <si>
    <t xml:space="preserve">DEPED-BULACAN PROV'L OFFICE                       </t>
  </si>
  <si>
    <t xml:space="preserve">DepEd-REGION III-NUEVA ECIJA                      </t>
  </si>
  <si>
    <t xml:space="preserve">DepEd-REGION III-PAMPANGA(FUNDS:ELEM.SCHOOL DESK) </t>
  </si>
  <si>
    <t xml:space="preserve">DepEd-DIVISION OFFICE OF PAMPANGA-SUPPLIES        </t>
  </si>
  <si>
    <t xml:space="preserve">DepEd-REGION III-CABANATUAN DIV. OFFICE-ARANESES  </t>
  </si>
  <si>
    <t xml:space="preserve">DepEd-REGION III-CABANATUAN DIVISION-L.M. TAN     </t>
  </si>
  <si>
    <t xml:space="preserve">DepEd-REGION IV (NEW ACCOUNT-1994)                </t>
  </si>
  <si>
    <t xml:space="preserve">DEPARTMENT OF EDUCATION-REGION IV (OLD ACCOUNT)   </t>
  </si>
  <si>
    <t xml:space="preserve">DEPARTMENT OF EDUCATION-REGION V (LEGASPI CITY)   </t>
  </si>
  <si>
    <t xml:space="preserve">DEPARTMENT OF EDUCATION-REGION VI                 </t>
  </si>
  <si>
    <t xml:space="preserve">DEPARTMENT OF EDUCATION-REGION VII                </t>
  </si>
  <si>
    <t xml:space="preserve">DEPARTMENT OF EDUCATION-REGION VIII               </t>
  </si>
  <si>
    <t xml:space="preserve">DEPARTMENT OF EDUCATION-REGION IX                 </t>
  </si>
  <si>
    <t xml:space="preserve">DEPARTMENT OF EDUC'N-REGION X-CAGAYAN DE ORO CITY </t>
  </si>
  <si>
    <t xml:space="preserve">DEPARTMENT OF EDUCATION-REGION X-MISAMIS ORIENTAL </t>
  </si>
  <si>
    <t xml:space="preserve">DEPARTMENT OF EDUCATION-XI-DAVAO                  </t>
  </si>
  <si>
    <t xml:space="preserve">DEPARTMENT OF EDUCATION-REGION XII                </t>
  </si>
  <si>
    <t xml:space="preserve">ANGELES CITY NATIONAL TRADE SCHOOL                </t>
  </si>
  <si>
    <t xml:space="preserve">ANTONIO A. MACEDA INTEGRATED SCHOOL               </t>
  </si>
  <si>
    <t xml:space="preserve">BATANGAS STATE UNIVERSITY, ARASOF NASUGBU CAMPUS  </t>
  </si>
  <si>
    <t xml:space="preserve">ARAULLO HIGH SCHOOL                               </t>
  </si>
  <si>
    <t xml:space="preserve">ARELLANO HIGH SCHOOL                              </t>
  </si>
  <si>
    <t xml:space="preserve">BAESA HIGH SCHOOL                                 </t>
  </si>
  <si>
    <t xml:space="preserve">BAGONG BARRIO NATIONAL HIGH SCHOOL                </t>
  </si>
  <si>
    <t xml:space="preserve">BAGONG SILANG HIGH SCHOOL                         </t>
  </si>
  <si>
    <t xml:space="preserve">BAGONG SILANGAN HIGH SCHOOL                       </t>
  </si>
  <si>
    <t xml:space="preserve">BAGUMBONG HIGH SCHOOL                             </t>
  </si>
  <si>
    <t xml:space="preserve">BATAAN PENINSULA STATE UNIVERSITY                 </t>
  </si>
  <si>
    <t xml:space="preserve">BATAAN NAT'L SCHOOL FOR FILIPINO CRAFTSMEN        </t>
  </si>
  <si>
    <t xml:space="preserve">BATANES NATIONAL HIGH SCHOOL                      </t>
  </si>
  <si>
    <t xml:space="preserve">BICOL FISHERIES SCHOOL                            </t>
  </si>
  <si>
    <t xml:space="preserve">BULACAN NATIONAL AGRICULTURE STATE COLLEGE        </t>
  </si>
  <si>
    <t xml:space="preserve">CALABANGA NAT'L SCHOOL OF ARTS &amp; TRADES           </t>
  </si>
  <si>
    <t xml:space="preserve">CAMARINES SUR NATIONAL HIGH SCHOOL                </t>
  </si>
  <si>
    <t xml:space="preserve">CAMARIN HIGH SCHOOL                               </t>
  </si>
  <si>
    <t xml:space="preserve">GEN. RICARDO G. PAPA SR. MEMORIAL HS-MAIN         </t>
  </si>
  <si>
    <t>F1000</t>
  </si>
  <si>
    <t xml:space="preserve">MANUEL LUIS QUEZON ELEMENTARY SCHOOL-QC           </t>
  </si>
  <si>
    <t>F1001</t>
  </si>
  <si>
    <t xml:space="preserve">MAKATI SCIENCE HIGH SCHOOL-SENIOR                 </t>
  </si>
  <si>
    <t>F1002</t>
  </si>
  <si>
    <t xml:space="preserve">MARCELO H. DEL PILAR ELEMENTARY SCHOOL-CALOOCAN   </t>
  </si>
  <si>
    <t>F1003</t>
  </si>
  <si>
    <t xml:space="preserve">PUGAD LAWIN HIGH SCHOOL                           </t>
  </si>
  <si>
    <t>F1004</t>
  </si>
  <si>
    <t xml:space="preserve">NEW ERA NATIONAL HIGH SCHOOL                      </t>
  </si>
  <si>
    <t>F1005</t>
  </si>
  <si>
    <t xml:space="preserve">BAGUMBONG HIGH SCHOOL ANNEX                       </t>
  </si>
  <si>
    <t>F1006</t>
  </si>
  <si>
    <t xml:space="preserve">JOSE MAGSAYSAY ELEMENTARY SCHOOL                  </t>
  </si>
  <si>
    <t>F1007</t>
  </si>
  <si>
    <t xml:space="preserve">PALIPARAN III SENIOR HIGH SCHOOL                  </t>
  </si>
  <si>
    <t>F1008</t>
  </si>
  <si>
    <t xml:space="preserve">LUCAS R. PASCUAL MEMORIAL ELEMENTARY SCHOOL       </t>
  </si>
  <si>
    <t>F1009</t>
  </si>
  <si>
    <t xml:space="preserve">CAMILING SCHOOL OF HOME INDUSTRY                  </t>
  </si>
  <si>
    <t xml:space="preserve">CARLOS ALBERT HIGH SCHOOL                         </t>
  </si>
  <si>
    <t xml:space="preserve">CARLOS P. GARCIA HIGH SCHOOL                      </t>
  </si>
  <si>
    <t xml:space="preserve">CAYBIGA HIGH SCHOOL                               </t>
  </si>
  <si>
    <t xml:space="preserve">CLARO M. RECTO HIGH SCHOOL                        </t>
  </si>
  <si>
    <t xml:space="preserve">COMMISSION ON THE FILIPINO LANGUAGE               </t>
  </si>
  <si>
    <t xml:space="preserve">CONCEPCION NATIONAL HIGH SCHOOL-ROMBLON           </t>
  </si>
  <si>
    <t xml:space="preserve">ESTEBAN ABADA HIGH SCHOOL                         </t>
  </si>
  <si>
    <t xml:space="preserve">ELPIDIO QUIRINO HIGH SCHOOL, MANILA               </t>
  </si>
  <si>
    <t xml:space="preserve">EULOGIO RODRIQUEZ, JR. HIGH SCHOOL                </t>
  </si>
  <si>
    <t xml:space="preserve">EARIST-VOCATIONAL HIGH SCHOOL DEPARTMENT          </t>
  </si>
  <si>
    <t xml:space="preserve">FORTUNATO F. HALILI NAT'L AGRICUTURAL SCHOOL      </t>
  </si>
  <si>
    <t xml:space="preserve">FELIPE G. CALDERON INTEGRATED SCHOOL              </t>
  </si>
  <si>
    <t xml:space="preserve">GENERAL TINIO NATIONAL HIGH SCHOOL                </t>
  </si>
  <si>
    <t xml:space="preserve">GREGORIO PERFECTO HIGH SCHOOL                     </t>
  </si>
  <si>
    <t xml:space="preserve">GOVERNOR M. FUENTEBELLA MEMORIAL HIGH SCHOOL      </t>
  </si>
  <si>
    <t xml:space="preserve">GSIS VILLAGE HIGH SCHOOL                          </t>
  </si>
  <si>
    <t xml:space="preserve">HILONGOS NATIONAL VOCATIONAL SCHOOL               </t>
  </si>
  <si>
    <t xml:space="preserve">IMPIG NATIONAL HIGH SCHOOL                        </t>
  </si>
  <si>
    <t xml:space="preserve">AMADEO NATIONAL HIGH SCHOOL                       </t>
  </si>
  <si>
    <t xml:space="preserve">JUAN LIWAG MEMORIAL HIGH SCHOOL                   </t>
  </si>
  <si>
    <t xml:space="preserve">JOSE ABAD SANTOS HIGH SCHOOL                      </t>
  </si>
  <si>
    <t xml:space="preserve">JOSE FABELLA MEMORIAL SCHOOL                      </t>
  </si>
  <si>
    <t xml:space="preserve">JOSE P. LAUREL HIGH SCHOOL                        </t>
  </si>
  <si>
    <t xml:space="preserve">LAKANDULA HIGH SCHOOL                             </t>
  </si>
  <si>
    <t xml:space="preserve">CALOOCAN HIGH SCHOOL                              </t>
  </si>
  <si>
    <t xml:space="preserve">MALABON NATIONAL HIGH SCHOOL                      </t>
  </si>
  <si>
    <t xml:space="preserve">MANDALUYONG HIGH SCHOOL                           </t>
  </si>
  <si>
    <t xml:space="preserve">MANILA SCIENCE HIGH SCHOOL                        </t>
  </si>
  <si>
    <t xml:space="preserve">MARIANO MARCOS MEMORIAL HIGH SCHOOL               </t>
  </si>
  <si>
    <t xml:space="preserve">MARIANO PONCE HIGH SCHOOL                         </t>
  </si>
  <si>
    <t xml:space="preserve">MARIPIPI NATIONAL VOCATIONAL SCHOOL               </t>
  </si>
  <si>
    <t xml:space="preserve">MANUEL L. QUEZON HIGH SCHOOL                      </t>
  </si>
  <si>
    <t xml:space="preserve">MANUEL ROXAS HIGH SCHOOL                          </t>
  </si>
  <si>
    <t xml:space="preserve">MACARIO B. ASISTIO SR. HIGH SCHOOL                </t>
  </si>
  <si>
    <t xml:space="preserve">MERCEDES SCHOOL OF FISHERIES                      </t>
  </si>
  <si>
    <t xml:space="preserve">PEDRO E. DIAZ HIGH SCHOOL                         </t>
  </si>
  <si>
    <t xml:space="preserve">MARCELO H. DEL PILAR HIGH SCHOOL                  </t>
  </si>
  <si>
    <t xml:space="preserve">NAVOTAS NATIONAL HIGH SCHOOL                      </t>
  </si>
  <si>
    <t xml:space="preserve">NOVALICHES HIGH SCHOOL                            </t>
  </si>
  <si>
    <t xml:space="preserve">PARAÑAQUE MUNICIPAL HIGH SCHOOL                   </t>
  </si>
  <si>
    <t xml:space="preserve">PASACAO SCHOOL OF FISHERIES                       </t>
  </si>
  <si>
    <t xml:space="preserve">PASAY CITY SOUTH HIGH SCHOOL                      </t>
  </si>
  <si>
    <t xml:space="preserve">PASAY CITY WEST HIGH SCHOOL                       </t>
  </si>
  <si>
    <t xml:space="preserve">SAUYO HIGH SCHOOL-QUEZON CITY                     </t>
  </si>
  <si>
    <t xml:space="preserve">PENARANDA NATIONAL HIGH SCHOOL                    </t>
  </si>
  <si>
    <t xml:space="preserve">PHILIPPINE NATIONAL AGRICULTURE SCHOOL            </t>
  </si>
  <si>
    <t xml:space="preserve">PHILIPPINE SCHOOL FOR THE BLIND                   </t>
  </si>
  <si>
    <t xml:space="preserve">PHILIPPINE SCHOOL FOR THE DEAF                    </t>
  </si>
  <si>
    <t xml:space="preserve">PRESIDENT SERGIO OSME-A HIGH SCHOOL               </t>
  </si>
  <si>
    <t xml:space="preserve">QUEZON CITY HIGH SCHOOL                           </t>
  </si>
  <si>
    <t xml:space="preserve">RAJA SOLIMAN SCIENCE &amp; TECHNOLOGY HIGH SCHOOL     </t>
  </si>
  <si>
    <t xml:space="preserve">RAMON MAGSAYSAY HIGH SCHOOL-MANILA                </t>
  </si>
  <si>
    <t xml:space="preserve">RAMON MAGSAYSAY MEMORIAL SCHOOL OF ARTS &amp; TRADE   </t>
  </si>
  <si>
    <t xml:space="preserve">RAMON AVANCEÑA HIGH SCHOOL                        </t>
  </si>
  <si>
    <t xml:space="preserve">RIZAL HIGH SCHOOL                                 </t>
  </si>
  <si>
    <t xml:space="preserve">SAN ANTON NATIONAL HIGH SCHOOL-NUEVA ECIJA        </t>
  </si>
  <si>
    <t xml:space="preserve">SAN JUAN NATIONAL HIGH SCHOOL                     </t>
  </si>
  <si>
    <t xml:space="preserve">SAN JOSE FISHERIES SCHOOL                         </t>
  </si>
  <si>
    <t xml:space="preserve">SANTIAGO VOCATIONAL INDUSTRIAL SCHOOL             </t>
  </si>
  <si>
    <t xml:space="preserve">SAN MIGUEL HIGH SCHOOL                            </t>
  </si>
  <si>
    <t xml:space="preserve">SAPANG PALAY NATIONAL HIGH SCHOOL                 </t>
  </si>
  <si>
    <t xml:space="preserve">SCHOOL FOR CRIPPLED CHILDREN-NOH                 </t>
  </si>
  <si>
    <t xml:space="preserve">SCHOOL FOR PHILIPPINE CRAFTSMEN                   </t>
  </si>
  <si>
    <t xml:space="preserve">STA. LUCIA HIGH SCHOOL-QUEZON CITY                </t>
  </si>
  <si>
    <t xml:space="preserve">TALA HIGH SCHOOL                                  </t>
  </si>
  <si>
    <t xml:space="preserve">TALIPAPA HIGH SCHOOL                              </t>
  </si>
  <si>
    <t xml:space="preserve">DOÑA TEODORA ALONZO HIGH SCHOOL                   </t>
  </si>
  <si>
    <t xml:space="preserve">TEODORO PAEZ INTEGRATED SCHOOL                    </t>
  </si>
  <si>
    <t xml:space="preserve">TONDO HIGH SCHOOL                                 </t>
  </si>
  <si>
    <t xml:space="preserve">F. TORRES HIGH SCHOOL                             </t>
  </si>
  <si>
    <t xml:space="preserve">VICTORINO MAPA HIGH SCHOOL                        </t>
  </si>
  <si>
    <t xml:space="preserve">VALENZUELA NATIONAL HIGH SCHOOL                   </t>
  </si>
  <si>
    <t xml:space="preserve">IGNACIO VILLAMOR HIGH SCHOOL                      </t>
  </si>
  <si>
    <t xml:space="preserve">SAN RAFAEL NATIONAL HIGH SCHOOL                   </t>
  </si>
  <si>
    <t xml:space="preserve">SAN JOAQUIN CENTRAL SCHOOL-LEYTE                  </t>
  </si>
  <si>
    <t xml:space="preserve">SABTANG NATIONAL SCHOOL OF FISHERIES-BATANES      </t>
  </si>
  <si>
    <t xml:space="preserve">MANILA HIGH SCHOOL                                </t>
  </si>
  <si>
    <t xml:space="preserve">DepEd-OSEC-POPULATION EDUCATION PROGRAM           </t>
  </si>
  <si>
    <t xml:space="preserve">DEPARTMENT OF EDUCATION-OSEC-IBM-MAIN             </t>
  </si>
  <si>
    <t xml:space="preserve">SCHOOL FOR PHILIPPINE CRAFTSMEN-ROXAS CITY        </t>
  </si>
  <si>
    <t xml:space="preserve">DEPARTMENT OF EDUCATION - DIVISION OF MAKATI      </t>
  </si>
  <si>
    <t xml:space="preserve">MEYCAUAYAN HIGH SCHOOL-BULACAN                    </t>
  </si>
  <si>
    <t xml:space="preserve">COMMISSION ON HIGHER EDUCATION-HERO IV            </t>
  </si>
  <si>
    <t xml:space="preserve">SAMAR NATIONAL SCHOOL OF ARTS AND TRADE           </t>
  </si>
  <si>
    <t xml:space="preserve">TARIO-LIM MEMORIAL ANTIQUE SCHOOL OF FISHERIES    </t>
  </si>
  <si>
    <t xml:space="preserve">CAMP GENERAL EMILIO AGUINALDO HIGH SCHOOL         </t>
  </si>
  <si>
    <t xml:space="preserve">DepEd-DEL GALLEGO DISTRICT (CAMARINES SUR-REG. V) </t>
  </si>
  <si>
    <t xml:space="preserve">COMMISSION ON HIGHER EDUCATION - NCR              </t>
  </si>
  <si>
    <t xml:space="preserve">COMMISSION ON HIGHER EDUCATION - O P S / E M E T  </t>
  </si>
  <si>
    <t xml:space="preserve">COMMISSION ON HIGHER EDUCATION - E T E A P        </t>
  </si>
  <si>
    <t xml:space="preserve">SORSOGON NATIONAL HIGH SCHOOL                     </t>
  </si>
  <si>
    <t xml:space="preserve">DEPARTMENT OF EDUCATION-DIVISION OFFICE-SORSOGON  </t>
  </si>
  <si>
    <t xml:space="preserve">DepEd-DISTRICT SUPERVISION-PALAUIG,ZAMBALES       </t>
  </si>
  <si>
    <t xml:space="preserve">NATIONAL HISTORICAL COMMISSION OF THE PHILIPPINES </t>
  </si>
  <si>
    <t xml:space="preserve">MAHATAO NATIONAL HIGHSCHOOL- BATANES              </t>
  </si>
  <si>
    <t xml:space="preserve">PARTIDA HIGH SCHOOL-BULACAN                       </t>
  </si>
  <si>
    <t xml:space="preserve">DEPARTMENT OF EDUCATION-R O III-PAMPANGA          </t>
  </si>
  <si>
    <t xml:space="preserve">DEPARTMENT OF EDUCATION - DIVISION OF MALABON     </t>
  </si>
  <si>
    <t xml:space="preserve">DepEd-LITERACY COORDINATING COUNCIL               </t>
  </si>
  <si>
    <t xml:space="preserve">DepEd-THIRD ELEMENTARY EDUCATION PROJECT          </t>
  </si>
  <si>
    <t xml:space="preserve">DepEd - DIVISION OF BOAC, MARINDUQUE              </t>
  </si>
  <si>
    <t xml:space="preserve">CHED - HIGHER EDUCATION DEVT. FUND                </t>
  </si>
  <si>
    <t xml:space="preserve">TORO HILLS ELEMENTARY SCHOOL                      </t>
  </si>
  <si>
    <t xml:space="preserve">DAP-PASIG (please use a/c X312)                   </t>
  </si>
  <si>
    <t xml:space="preserve">DEPARTMENT OF EDUCATION - DIVISION OF PASAY CITY  </t>
  </si>
  <si>
    <t xml:space="preserve">DEPARTMENT OF EDUCATION - DIVISION OF PASIG CITY  </t>
  </si>
  <si>
    <t xml:space="preserve">COMMISSION ON HIGHER EDUC'N-REGION IV-B(MIMAROPA) </t>
  </si>
  <si>
    <t xml:space="preserve">DEPED - DIVISION OF CITY SCHOOLS, CALOOCAN        </t>
  </si>
  <si>
    <t xml:space="preserve">LOOC NATIONAL HIGH SCHOOL                         </t>
  </si>
  <si>
    <t xml:space="preserve">DEPARTMENT OF EDUCATION - REGION IV-B             </t>
  </si>
  <si>
    <t xml:space="preserve">BALETE NATIONAL HIGH SCHOOL                       </t>
  </si>
  <si>
    <t xml:space="preserve">SAN JOAQUIN KALAWAAN HIGH SCHOOL                  </t>
  </si>
  <si>
    <t xml:space="preserve">MARIKINA HIGH SCHOOL                              </t>
  </si>
  <si>
    <t xml:space="preserve">DEPED-DIVISION OF CITY SCHOOLS-QUEZON CITY        </t>
  </si>
  <si>
    <t xml:space="preserve">PHILIPPINE HIGH SCHOOL FOR THE ARTS               </t>
  </si>
  <si>
    <t xml:space="preserve">DEPED-DIV. OF CITY SCHOOLS-VALENZUELA CITY        </t>
  </si>
  <si>
    <t xml:space="preserve">DEPT. OF EDUCATION - DIVISION OF MARIKINA CITY    </t>
  </si>
  <si>
    <t xml:space="preserve">TAÑONG HIGH SCHOOL                                </t>
  </si>
  <si>
    <t xml:space="preserve">STA. ELENA HIGH SCHOOL                            </t>
  </si>
  <si>
    <t xml:space="preserve">SIGNAL VILLAGE NATIONAL HIGHSCHOOL                </t>
  </si>
  <si>
    <t xml:space="preserve">DEPED-SOCORRO, ORIENTAL MINDORO                   </t>
  </si>
  <si>
    <t xml:space="preserve">SAN FRANCISCO HIGH SCHOOL                         </t>
  </si>
  <si>
    <t xml:space="preserve">SANTOLAN HIGH SCHOOL                              </t>
  </si>
  <si>
    <t xml:space="preserve">FORT BONIFACIO HIGH SCHOOL                        </t>
  </si>
  <si>
    <t xml:space="preserve">PASAY CITY EAST HIGH SCHOOL                       </t>
  </si>
  <si>
    <t xml:space="preserve">ISMAEL MATHAY SR. HIGH SCHOOL                     </t>
  </si>
  <si>
    <t xml:space="preserve">MARIKINA SCIENCE HIGH SCHOOL                      </t>
  </si>
  <si>
    <t xml:space="preserve">CONCEPCION INTEGRATED SCHOOL                      </t>
  </si>
  <si>
    <t xml:space="preserve">TINAJEROS NATIONAL HIGH SCHOOL                    </t>
  </si>
  <si>
    <t xml:space="preserve">PARANG HIGH SCHOOL                                </t>
  </si>
  <si>
    <t xml:space="preserve">TANGOS NATIONAL HIGH SCHOOL                       </t>
  </si>
  <si>
    <t xml:space="preserve">JOSE P. LAUREL SR. HIGH SCHOOL                    </t>
  </si>
  <si>
    <t xml:space="preserve">FLORA A. YLAGAN HIGH SCHOOL                       </t>
  </si>
  <si>
    <t xml:space="preserve">SITERO FRANCISCO MEMORIAL NATIONAL HIGH SCHOOL    </t>
  </si>
  <si>
    <t xml:space="preserve">DR. JOSEFA JARA MARTINEZ HIGH SCHOOL              </t>
  </si>
  <si>
    <t xml:space="preserve">ERNESTO RONDON HIGH SCHOOL                        </t>
  </si>
  <si>
    <t xml:space="preserve">DEPED-DIVISION OF BATANGAS PROVINCE               </t>
  </si>
  <si>
    <t xml:space="preserve">DEPED-PILA DISTRICT OFFICE-PILA, LAGUNA           </t>
  </si>
  <si>
    <t xml:space="preserve">PATEROS NATIONAL HIGH SCHOOL                      </t>
  </si>
  <si>
    <t xml:space="preserve">SERGIO OSMEÑA SR. HIGH SCHOOL                     </t>
  </si>
  <si>
    <t xml:space="preserve">NORTH FAIRVIEW HIGH SCHOOL                        </t>
  </si>
  <si>
    <t xml:space="preserve">MUNTINLUPA NATIONAL HIGH SCHOOL                   </t>
  </si>
  <si>
    <t xml:space="preserve">MAKATI HIGH SCHOOL                                </t>
  </si>
  <si>
    <t xml:space="preserve">PARADA NATIONAL HIGH SCHOOL                       </t>
  </si>
  <si>
    <t xml:space="preserve">RAMON MAGSAYSAY HIGH SCHOOL - CUBAO               </t>
  </si>
  <si>
    <t xml:space="preserve">MARIA CLARA HIGH SCHOOL                           </t>
  </si>
  <si>
    <t xml:space="preserve">POTRERO NATIONAL HIGH SCHOOL                      </t>
  </si>
  <si>
    <t xml:space="preserve">AMULUNG NATIONAL HIGH SCHOOL                      </t>
  </si>
  <si>
    <t xml:space="preserve">JUDGE JUAN LUNA HIGH SCHOOL                       </t>
  </si>
  <si>
    <t xml:space="preserve">BENIGNO "NINOY" AQUINO HIGH SCHOOL                </t>
  </si>
  <si>
    <t xml:space="preserve">CONCEPCION HIGH SCHOOL-MARIKINA CITY              </t>
  </si>
  <si>
    <t xml:space="preserve">PONCIANO BERNARDO HIGH SCHOOL                     </t>
  </si>
  <si>
    <t xml:space="preserve">NEW ERA HIGH SCHOOL                               </t>
  </si>
  <si>
    <t xml:space="preserve">MAYOR RAMONA TRILLANA HIGH SCHOOL                 </t>
  </si>
  <si>
    <t xml:space="preserve">CULIAT HIGH SCHOOL                                </t>
  </si>
  <si>
    <t xml:space="preserve">MALIGAYA HIGH SCHOOL                              </t>
  </si>
  <si>
    <t xml:space="preserve">DON ALEJANDRO ROCES SR. SCIENCE TECH. HIGH SCHOOL </t>
  </si>
  <si>
    <t xml:space="preserve">MAKATI SCIENCE HIGH SCHOOL                        </t>
  </si>
  <si>
    <t xml:space="preserve">KRUS NA LIGAS HIGH SCHOOL                         </t>
  </si>
  <si>
    <t xml:space="preserve">SAN ROQUE NATIONAL HIGH SCHOOL                    </t>
  </si>
  <si>
    <t xml:space="preserve">BALARA HIGH SCHOOL                                </t>
  </si>
  <si>
    <t xml:space="preserve">KAUNLARAN HIGH SCHOOL                             </t>
  </si>
  <si>
    <t xml:space="preserve">DEPARTMENT OF EDUCATION - DIVISION OF MUNTINLUPA  </t>
  </si>
  <si>
    <t xml:space="preserve">TUGATOG NATIONAL HIGH SCHOOL                      </t>
  </si>
  <si>
    <t xml:space="preserve">DALANDANAN NATIONAL HIGH SCHOOL                   </t>
  </si>
  <si>
    <t xml:space="preserve">MASAMBONG HIGH SCHOOL                             </t>
  </si>
  <si>
    <t xml:space="preserve">GEN. PIO DEL PILAR NATIONAL HIGH SCHOOL           </t>
  </si>
  <si>
    <t xml:space="preserve">DEPED - DIVISION OF CITY SCHOOLS LAS PINAS        </t>
  </si>
  <si>
    <t xml:space="preserve">BALINGASA HIGH SCHOOL                             </t>
  </si>
  <si>
    <t xml:space="preserve">MAYSAN NATIONAL HIGH SCHOOL                       </t>
  </si>
  <si>
    <t xml:space="preserve">PANGHULO NATIONAL HIGH SCHOOL                     </t>
  </si>
  <si>
    <t xml:space="preserve">SAN ISIDRO NATIONAL HIGH SCHOOL                   </t>
  </si>
  <si>
    <t xml:space="preserve">TUMAUINI NATIONAL HIGH SCHOOL                     </t>
  </si>
  <si>
    <t xml:space="preserve">DON QUINTIN PAREDES HIGH SCHOOL                   </t>
  </si>
  <si>
    <t xml:space="preserve">LAWANG BATO NATIONAL HIGH SCHOOL                  </t>
  </si>
  <si>
    <t xml:space="preserve">DEPED-DIVISION OF CAGAYAN                         </t>
  </si>
  <si>
    <t xml:space="preserve">DEPED - DIVISION OF ANTIPOLO CITY                 </t>
  </si>
  <si>
    <t xml:space="preserve">DEPED-DIVISION OF TAGUIG-PATEROS                  </t>
  </si>
  <si>
    <t xml:space="preserve">TANONG NATIONAL HIGH SCHOOL                       </t>
  </si>
  <si>
    <t xml:space="preserve">MUNTINLUPA BUSINESS HIGH SCHOOL                   </t>
  </si>
  <si>
    <t xml:space="preserve">WENCESLAO TRINIDAD MEMORIAL NATIONAL HIGH SCHOOL  </t>
  </si>
  <si>
    <t xml:space="preserve">KAPITOLYO HIGH SCHOOL                             </t>
  </si>
  <si>
    <t xml:space="preserve">EUSEBIO HIGH SCHOOL                               </t>
  </si>
  <si>
    <t xml:space="preserve">MARIKINA HEIGHTS HIGH SCHOOL                      </t>
  </si>
  <si>
    <t xml:space="preserve">MANGGAHAN HIGH SCHOOL                             </t>
  </si>
  <si>
    <t xml:space="preserve">PINAGBUHATAN HIGH SCHOOL                          </t>
  </si>
  <si>
    <t xml:space="preserve">LAS PIÑAS NATIONAL HIGH SCHOOL                    </t>
  </si>
  <si>
    <t xml:space="preserve">PHILIPPINE SCIENCE HIGH SCHOOL-ILOCOS SUR         </t>
  </si>
  <si>
    <t xml:space="preserve">SAGAD HIGH SCHOOL                                 </t>
  </si>
  <si>
    <t xml:space="preserve">ANTIPOLO NATIONAL HIGH SCHOOL                     </t>
  </si>
  <si>
    <t xml:space="preserve">DEPARTMENT OF EDUCATION - DIVISION OF BATANGAS    </t>
  </si>
  <si>
    <t xml:space="preserve">DEPED-DIVISON OF LIPA CITY, BATANGAS              </t>
  </si>
  <si>
    <t xml:space="preserve">BALAYAN NATIONAL HIGH SCHOOL                      </t>
  </si>
  <si>
    <t xml:space="preserve">QUIRINO HIGH SCHOOL-QUEZON CITY                   </t>
  </si>
  <si>
    <t xml:space="preserve">PAYATAS HIGHSCHOOL                                </t>
  </si>
  <si>
    <t xml:space="preserve">DEPED-DIV. OF CITY SCHOOLS-SAN JOSE CITY          </t>
  </si>
  <si>
    <t xml:space="preserve">CARUHATAN NATIONAL HIGH SCHOOL                    </t>
  </si>
  <si>
    <t xml:space="preserve">LAS PIÑAS EAST NATIONAL HIGH SCHOOL               </t>
  </si>
  <si>
    <t xml:space="preserve">ZACARIAS L. ANTILLER ELEMENTARY SCHOOL            </t>
  </si>
  <si>
    <t xml:space="preserve">DEPARTMENT OF  EDUCATION - DIVISION OF RIZAL      </t>
  </si>
  <si>
    <t xml:space="preserve">ROMBLON NATIONAL HIGH SCHOOL                      </t>
  </si>
  <si>
    <t xml:space="preserve">TANZA NATIONAL HIGH SCHOOL                        </t>
  </si>
  <si>
    <t xml:space="preserve">TAGUIG NATIONAL HIGH SCHOOL                       </t>
  </si>
  <si>
    <t xml:space="preserve">DACANLAO G. AGONCILLO NATIONAL HIGH SCHOOL        </t>
  </si>
  <si>
    <t xml:space="preserve">DEPED-DIVISION OF OCCIDENTAL MINDORO              </t>
  </si>
  <si>
    <t xml:space="preserve">U.P DILIMAN-COLLEGE OF PUBLIC ADMIN-NCPAC         </t>
  </si>
  <si>
    <t xml:space="preserve">COMMONWEALTH HIGH SCHOOL                          </t>
  </si>
  <si>
    <t xml:space="preserve">BANSUD NATIONAL HIGH SCHOOL(RSHS-R4B-MIMAROPA)    </t>
  </si>
  <si>
    <t xml:space="preserve">DON RAMON E. COSTALES MEM'L NAT'L HIGH SCHOOL     </t>
  </si>
  <si>
    <t xml:space="preserve">DEPED - DIVISION OF MALOLOS CITY                  </t>
  </si>
  <si>
    <t xml:space="preserve">MUNTINLUPA SCIENCE HIGH SCHOOL                    </t>
  </si>
  <si>
    <t xml:space="preserve">SAN ANTONIO NATIONAL HIGH SCHOOL                  </t>
  </si>
  <si>
    <t xml:space="preserve">SILANGAN ELEMENTARY SCHOOL                        </t>
  </si>
  <si>
    <t xml:space="preserve">CAA NATIONAL HIGH SCHOOL                          </t>
  </si>
  <si>
    <t xml:space="preserve">KAPT. JOSE CARDONES MEM. ELEM. SCHOOL             </t>
  </si>
  <si>
    <t xml:space="preserve">ENLISTED MAN SIGNAL VILLAGE ELEM. SCHOOL          </t>
  </si>
  <si>
    <t xml:space="preserve">BATANGAS NATIONAL HIGH SCHOOL                     </t>
  </si>
  <si>
    <t xml:space="preserve">DAANGHARI ELEMENTARY SCHOOL-TAGUIG CITY           </t>
  </si>
  <si>
    <t xml:space="preserve">PEDRO GUEVARRA MEMORIAL NAT'L HIGH SCHOOL         </t>
  </si>
  <si>
    <t xml:space="preserve">DEPARTMENT OF  EDUCATION - DIVISION OF LAGUNA     </t>
  </si>
  <si>
    <t xml:space="preserve">BAGUIO CITY NATIONAL HIGH SCHOOL                  </t>
  </si>
  <si>
    <t xml:space="preserve">LOS BA¥OS NATIONAL HIGH SCHOOL                    </t>
  </si>
  <si>
    <t xml:space="preserve">DEPED - DIVISION OF SAN PABLO CITY                </t>
  </si>
  <si>
    <t xml:space="preserve">BAGONG TANYAG ELEM. SCHOOL-ANNEX A                </t>
  </si>
  <si>
    <t xml:space="preserve">BAGONG TANYAG ELEM. SCHOOL-ANNEX B                </t>
  </si>
  <si>
    <t xml:space="preserve">POLO NATIONAL HIGH SCHOOL                         </t>
  </si>
  <si>
    <t xml:space="preserve">DEPED-DIVISION OF LAGUNA-DISTRICT OF BI¥AN        </t>
  </si>
  <si>
    <t xml:space="preserve">NANGKA HIGH SCHOOL                                </t>
  </si>
  <si>
    <t xml:space="preserve">DEPED-LIAN DISTRICT-BATANGAS                      </t>
  </si>
  <si>
    <t xml:space="preserve">ZAMBALES NATIONAL HIGH SCHOOL                     </t>
  </si>
  <si>
    <t xml:space="preserve">DEPED-DIVISION OF CALAMBA CITY                    </t>
  </si>
  <si>
    <t xml:space="preserve">STA. LUCIA HIGH SCHOOL                            </t>
  </si>
  <si>
    <t xml:space="preserve">ROMBLON NATIONAL HIGH SCHOOL-ODIONGAN, ROMBLON    </t>
  </si>
  <si>
    <t xml:space="preserve">GENERAL TIBURCIO DE LEON NATIONAL HIGH SCHOOL     </t>
  </si>
  <si>
    <t xml:space="preserve">EPIFANIO DELOS SANTOS ELEMENTARY SCHOOL           </t>
  </si>
  <si>
    <t xml:space="preserve">MALABON ELEMENTARY SCHOOL                         </t>
  </si>
  <si>
    <t xml:space="preserve">SANTULAN ELEMENTARY SCHOOL                        </t>
  </si>
  <si>
    <t xml:space="preserve">MAGUINAO CRUZ NA DAAN HIGH SCHOOL                 </t>
  </si>
  <si>
    <t xml:space="preserve">NIUGAN ELEMENTARY SCHOOL-MALABON III              </t>
  </si>
  <si>
    <t xml:space="preserve">MALINTA NATIONAL HIGH SCHOOL                      </t>
  </si>
  <si>
    <t xml:space="preserve">VALENZUELA NAT'L HIGH SCHOOL-ANNEX                </t>
  </si>
  <si>
    <t xml:space="preserve">DAGAT-DAGATAN ELEMENTARY SCHOOL-NAVOTAS CITY      </t>
  </si>
  <si>
    <t xml:space="preserve">KAPITBAHAYAN ELEMENTARY SCHOOL                    </t>
  </si>
  <si>
    <t xml:space="preserve">NAVOTAS ELEMENTARY SCHOOL-MAIN                    </t>
  </si>
  <si>
    <t xml:space="preserve">SAN RAFAEL VILLAGE ELEMENTARY SCHOOL              </t>
  </si>
  <si>
    <t xml:space="preserve">NAVOTAS ELEMENTARY SCHOOL I                       </t>
  </si>
  <si>
    <t xml:space="preserve">BAGUMBAYAN ELEMENTARY SCHOOL                      </t>
  </si>
  <si>
    <t xml:space="preserve">NORTH BAY BOULEVARD NORTH ELEMENTARY SCHOOL       </t>
  </si>
  <si>
    <t xml:space="preserve">BANGKULASI ELEMENTARY SCHOOL-NAVOTAS CITY         </t>
  </si>
  <si>
    <t xml:space="preserve">IMELDA ELEMENTARY SCHOOL                          </t>
  </si>
  <si>
    <t xml:space="preserve">DAANG HARI ELEMENTARY SCHOOL                      </t>
  </si>
  <si>
    <t xml:space="preserve">PANGHULO ELEMENTARY SCHOOL                        </t>
  </si>
  <si>
    <t xml:space="preserve">LAS PIÑAS NORTH NATIONAL HIGH SCHOOL              </t>
  </si>
  <si>
    <t xml:space="preserve">LAS PIÑAS EAST NATIONAL HIGH SCHOOL-TALON B       </t>
  </si>
  <si>
    <t xml:space="preserve">MACARIO B. ASISTIO SR. HIGH SCHOOL UNIT I         </t>
  </si>
  <si>
    <t xml:space="preserve">GOLDEN ACRES NATIONAL HIGH SCHOOL                 </t>
  </si>
  <si>
    <t xml:space="preserve">LAS PIÑAS EAST NAT'L HIGH SCH-TALON VILLAGE ANNEX </t>
  </si>
  <si>
    <t>DEPARTMENT OF  EDUCATION - DIVISION OF LUCENA CITY</t>
  </si>
  <si>
    <t xml:space="preserve">TIPAS NATIONAL HIGH SCHOOL                        </t>
  </si>
  <si>
    <t xml:space="preserve">MASVILLE ELEMENTARY SCHOOL                        </t>
  </si>
  <si>
    <t xml:space="preserve">PARAÑAQUE SCIENCE HIGH SCHOOL                     </t>
  </si>
  <si>
    <t xml:space="preserve">MOONWALK ELEMENTARY SCHOOL-GOLDEN ACRES ANNEX     </t>
  </si>
  <si>
    <t xml:space="preserve">DR. B. ALDANA ELEMENTARY SCHOOL                   </t>
  </si>
  <si>
    <t xml:space="preserve">ZAPOTE ELEMENTARY SCHOOL                          </t>
  </si>
  <si>
    <t xml:space="preserve">CALOOCAN NORTH ELEMENTARY SCHOOL                  </t>
  </si>
  <si>
    <t xml:space="preserve">PAG-ASA ELEMENTARY SCHOOL-UNIT- 1                 </t>
  </si>
  <si>
    <t xml:space="preserve">KALAYAAN NATIONAL HIGH SCHOOL                     </t>
  </si>
  <si>
    <t xml:space="preserve">CAMARIN D ELEMENTARY SCHOOL                       </t>
  </si>
  <si>
    <t xml:space="preserve">AMPARO ELEMENTARY SCHOOL                          </t>
  </si>
  <si>
    <t xml:space="preserve">CONGRESS ELEMENTARY SCHOOL                        </t>
  </si>
  <si>
    <t xml:space="preserve">CAMARIN D-UNIT II ELEMENTARY SCHOOL               </t>
  </si>
  <si>
    <t xml:space="preserve">KASARINLAN ELEMENTARY SCHOOL                      </t>
  </si>
  <si>
    <t xml:space="preserve">CIELITO ZAMORA MEMORIAL SCHOOL                    </t>
  </si>
  <si>
    <t xml:space="preserve">SAMPAGUITA VILLAGE NATIONAL HIGH SCHOOL           </t>
  </si>
  <si>
    <t xml:space="preserve">KASARINLAN HIGH SCHOOL                            </t>
  </si>
  <si>
    <t xml:space="preserve">KALAYAAN ELEMENTARY SCHOOL                        </t>
  </si>
  <si>
    <t xml:space="preserve">DR. FELIPE DE JESUS NATIONAL HIGH SCHOOL          </t>
  </si>
  <si>
    <t xml:space="preserve">MORNING BREEZE ELEMENTARY SCHOOL                  </t>
  </si>
  <si>
    <t xml:space="preserve">GABRIELA SILANG ELEMENTARY SCHOOL-ANNEX           </t>
  </si>
  <si>
    <t xml:space="preserve">LIBIS BAESA ELEMENTARY SCHOOL (ANNEX)             </t>
  </si>
  <si>
    <t xml:space="preserve">PAMPLONA ELEMENTARY SCHOOL CENTRAL                </t>
  </si>
  <si>
    <t xml:space="preserve">DAYAP NATIONAL HIGH SCHOOL                        </t>
  </si>
  <si>
    <t xml:space="preserve">BUHAY NA SAPA NATIONAL  HIGH SCHOOL               </t>
  </si>
  <si>
    <t xml:space="preserve">PALAHANAN NATIONAL HIGH SCHOOL                    </t>
  </si>
  <si>
    <t xml:space="preserve">GRACE PARK ELEMENTARY SCHOOL-MAIN                 </t>
  </si>
  <si>
    <t xml:space="preserve">TANDANG SORA INTEGRATED SCHOOL                    </t>
  </si>
  <si>
    <t xml:space="preserve">DEPED - DIVISION ON CITY SCHOOLS PARANAQUE        </t>
  </si>
  <si>
    <t xml:space="preserve">DEPED - TANQUE DISTRICT, CALOOCAN CITY            </t>
  </si>
  <si>
    <t xml:space="preserve">DONA PILAR C. GONZAGA ELEMENTARY SCHOOL           </t>
  </si>
  <si>
    <t xml:space="preserve">AURORA A. QUEZON ELEMENTARY SCHOOL                </t>
  </si>
  <si>
    <t xml:space="preserve">LA PAZ ELEMENTARY SCHOOL                          </t>
  </si>
  <si>
    <t xml:space="preserve">PARAÑAQUE NATIONAL HIGH SCHOOL - DON GALO ANNEX   </t>
  </si>
  <si>
    <t xml:space="preserve">PALTOK ELEMENTARY SCHOOL                          </t>
  </si>
  <si>
    <t xml:space="preserve">15TH AVENUE ELEMENTARY SCHOOL                     </t>
  </si>
  <si>
    <t xml:space="preserve">COL. E. DE LEON ELEMENTARY SCHOOL                 </t>
  </si>
  <si>
    <t xml:space="preserve">SAGAD ELEMENTARY SCHOOL-PASIG CITY                </t>
  </si>
  <si>
    <t xml:space="preserve">DR.  RAFAEL V. PALMA ELEMENTARY SCHOOL            </t>
  </si>
  <si>
    <t xml:space="preserve">PARANG ELEMENTARY SCHOOL                          </t>
  </si>
  <si>
    <t xml:space="preserve">ILAYA ELEMENTARY SCHOOL                           </t>
  </si>
  <si>
    <t xml:space="preserve">PROJECT 6 ELEMENTARY SCHOOL                       </t>
  </si>
  <si>
    <t xml:space="preserve">MANUYO ELEMENTARY SCHOOL                          </t>
  </si>
  <si>
    <t xml:space="preserve">DEPARTMENT OF EDUCATION - DIVISION OF MANDALUYONG </t>
  </si>
  <si>
    <t xml:space="preserve">DEPED - DIVISION OF CITY SCHOOLS, NAVOTAS         </t>
  </si>
  <si>
    <t xml:space="preserve">TENEMENT ELEMENTARY SCHOOL                        </t>
  </si>
  <si>
    <t xml:space="preserve">JUAN SUMULONG ELEMENTARY SCHOOL                   </t>
  </si>
  <si>
    <t xml:space="preserve">HEN PIO DEL PILAR ELEM SCHOOL I                   </t>
  </si>
  <si>
    <t xml:space="preserve">MAPULANG LUPA NATIONAL HIGH SCHOOL                </t>
  </si>
  <si>
    <t xml:space="preserve">PITOGO ELEMENTARY SCHOOL                          </t>
  </si>
  <si>
    <t xml:space="preserve">VICENTE P. TRINIDAD NATIONAL HIGH SCHOOL          </t>
  </si>
  <si>
    <t xml:space="preserve">BACLARAN ELEMENTARY SCHOOL UNIT II                </t>
  </si>
  <si>
    <t xml:space="preserve">MASVILLE NATIONAL HIGH SCHOOL                     </t>
  </si>
  <si>
    <t xml:space="preserve">BACLARAN NATIONAL HIGH SCHOOL                     </t>
  </si>
  <si>
    <t xml:space="preserve">F.SERRANO SR. ELEMENTARY SCHOOL                   </t>
  </si>
  <si>
    <t xml:space="preserve">MOONWALK NATIONAL HIGH SCHOOL                     </t>
  </si>
  <si>
    <t xml:space="preserve">ROGELIO G. GATCHALIAN ELEMENTARY SCHOOL           </t>
  </si>
  <si>
    <t xml:space="preserve">STO. NIÑO ELEMENTARY SCHOOL                       </t>
  </si>
  <si>
    <t xml:space="preserve">DR. ARCADIO SANTOS NATIONAL HIGH SCHOOL           </t>
  </si>
  <si>
    <t xml:space="preserve">NAGPAYONG HIGH SCHOOL                             </t>
  </si>
  <si>
    <t xml:space="preserve">SAN BARTOLOME HIGH SCHOOL                         </t>
  </si>
  <si>
    <t xml:space="preserve">CANUMAY NATIONAL HIGH SCHOOL                      </t>
  </si>
  <si>
    <t xml:space="preserve">SAN JOSE NATIONAL HIGH SCHOOL - ANTIPOLO CITY     </t>
  </si>
  <si>
    <t xml:space="preserve">NATIONAL EDUCATORS ACADEMY OF THE PHILS.(NEAP)    </t>
  </si>
  <si>
    <t xml:space="preserve">CAMARIN ELEMENTARY SCHOOL                         </t>
  </si>
  <si>
    <t xml:space="preserve">BANGKAL ELEMENTARY SCHOOL I-MAKATI CITY           </t>
  </si>
  <si>
    <t xml:space="preserve">BAYANAN ELEMENTARY SCHOOL UNIT I                  </t>
  </si>
  <si>
    <t xml:space="preserve">BARANGKA NATIONAL HIGH SCHOOL                     </t>
  </si>
  <si>
    <t xml:space="preserve">ITAAS ELEMENTARY SCHOOL                           </t>
  </si>
  <si>
    <t xml:space="preserve">PUTATAN ELEMENTARY SCHOOL                         </t>
  </si>
  <si>
    <t xml:space="preserve">BAYANAN ELEMENTARY SCHOOL - MAIN                  </t>
  </si>
  <si>
    <t xml:space="preserve">ALABANG ELEMENTARY SCHOOL                         </t>
  </si>
  <si>
    <t xml:space="preserve">BAGONG SILANG ELEMENTARY SCHOOL                   </t>
  </si>
  <si>
    <t xml:space="preserve">BACLARAN ELEMENTARY SCHOOL - UNIT I               </t>
  </si>
  <si>
    <t xml:space="preserve">BARANGKA ELEMENTARY SCHOOL                        </t>
  </si>
  <si>
    <t xml:space="preserve">TUNASAN ELEMENTARY SCHOOL                         </t>
  </si>
  <si>
    <t xml:space="preserve">DON JOSE M. YNARES SR. MEM'L NAT'L HIGH SCHOOL    </t>
  </si>
  <si>
    <t xml:space="preserve">JANOSA NATIONAL HIGH SCHOOL                       </t>
  </si>
  <si>
    <t xml:space="preserve">VICENTE MADRIGAL NATIONAL HIGH SCHOOL             </t>
  </si>
  <si>
    <t xml:space="preserve">MAMBOG ELEMENTARY SCHOOL                          </t>
  </si>
  <si>
    <t xml:space="preserve">SAN JUAN ELEMENTARY SCHOOL-MALOLOS CITY           </t>
  </si>
  <si>
    <t xml:space="preserve">BUNGAHAN ELEMENTARY SCHOOL-MALOLOS CITY           </t>
  </si>
  <si>
    <t xml:space="preserve">LOOK 1ST  ELEMENTARY SCHOOL-MALOLOS CITY          </t>
  </si>
  <si>
    <t xml:space="preserve">LIGAS ELEMENTARY SCHOOL-MALOLOS CITY              </t>
  </si>
  <si>
    <t xml:space="preserve">SAN PABLO ELEMENTARY SCHOOL-MALOLOS CITY          </t>
  </si>
  <si>
    <t xml:space="preserve">MASILE ELEMENTARY SCHOOL-MALOLOS CITY             </t>
  </si>
  <si>
    <t xml:space="preserve">ANILAO ELEMENTARY SCHOOL                          </t>
  </si>
  <si>
    <t xml:space="preserve">CATMON ELEMENTARY SCHOOL-MALOLOS CITY             </t>
  </si>
  <si>
    <t xml:space="preserve">SANTISIMA TRINIDAD ELEMENTARY SCHOOL-MALOLOS CITY </t>
  </si>
  <si>
    <t xml:space="preserve">BULIHAN NATIONAL HIGH SCHOOL-MALOLOS CITY         </t>
  </si>
  <si>
    <t xml:space="preserve">CITY OF MALOLOS INTEGRATED SCHOOL (ELEM) - ATLAG  </t>
  </si>
  <si>
    <t xml:space="preserve">BAGNA ELEMENTARY SCHOOL-MALOLOS CITY              </t>
  </si>
  <si>
    <t xml:space="preserve">CALILIGAWAN ELEMENTARY SCHOOL-MALOLOS CITY        </t>
  </si>
  <si>
    <t xml:space="preserve">NAMAYAN ELEMENTARY SCHOOL-MALOLOS CITY            </t>
  </si>
  <si>
    <t xml:space="preserve">TAAL ELEMENTARY SCHOOL-MALOLOS CITY               </t>
  </si>
  <si>
    <t xml:space="preserve">SANTOR ELEMENTARY SCHOOL-MALOLOS CITY             </t>
  </si>
  <si>
    <t xml:space="preserve">CAINGIN ELEMENTARY SCHOOL -MALOLOS CITY           </t>
  </si>
  <si>
    <t xml:space="preserve">PAMARAWAN HIGH SCHOOL-MALOLOS CITY                </t>
  </si>
  <si>
    <t xml:space="preserve">PAMARAWAN ELEMENTARY SCHOOL-MALOLOS CITY          </t>
  </si>
  <si>
    <t xml:space="preserve">BALAYONG ELEMENTARY SCHOOL-MALOLOS CITY           </t>
  </si>
  <si>
    <t xml:space="preserve">LOOK 2ND ELEMENTARY SCHOOL-MALOLOS CITY           </t>
  </si>
  <si>
    <t xml:space="preserve">SUMAPA ELEMENTARY SCHOOL-MALOLOS CITY             </t>
  </si>
  <si>
    <t xml:space="preserve">BANGKAL ELEMENTARY SCHOOL-MALOLOS CITY            </t>
  </si>
  <si>
    <t xml:space="preserve">BARIHAN ELEMENTARY SCHOOL-MALOLOS CITY            </t>
  </si>
  <si>
    <t xml:space="preserve">SUMAPANG BATA ELEMENTARY SCHOOL-MALOLOS CITY      </t>
  </si>
  <si>
    <t xml:space="preserve">CARLOS BOTONG FRANCISCO MEM. NAT'L HIGH SCHOOL    </t>
  </si>
  <si>
    <t xml:space="preserve">DAKILA ELEMENTARY SCHOOL                          </t>
  </si>
  <si>
    <t xml:space="preserve">STA. ISABEL ELEMENTARY SCHOOL-MALOLOS CITY        </t>
  </si>
  <si>
    <t xml:space="preserve">CANIOGAN ELEMENTARY SCHOOL-MALOLOS CITY           </t>
  </si>
  <si>
    <t xml:space="preserve">MABOLO ELEMENTARY SCHOOL-MALOLOS CITY             </t>
  </si>
  <si>
    <t xml:space="preserve">BABATNIN ELEMENTARY.SCHOOL-MALOLOS CITY           </t>
  </si>
  <si>
    <t xml:space="preserve">TIKAY ELEMENTARY SCHOOL-MALOLOS CITY              </t>
  </si>
  <si>
    <t xml:space="preserve">BALITE ELEMENTARY SCHOOL                          </t>
  </si>
  <si>
    <t xml:space="preserve">LAKEVIEW ELEMENTARY SCHOOL                        </t>
  </si>
  <si>
    <t xml:space="preserve">NATIONAL POWER CORPORATION HIGH SCHOOL            </t>
  </si>
  <si>
    <t xml:space="preserve">SAMPALOC SITE II ELEMENTARY SCHOOL                </t>
  </si>
  <si>
    <t xml:space="preserve">PARAÑAQUE NATIONAL HIGH SCHOOL                    </t>
  </si>
  <si>
    <t xml:space="preserve">SAN DIONISIO ELEMENTARY SCHOOL                    </t>
  </si>
  <si>
    <t xml:space="preserve">PARAÑAQUE ELEMENTARY SCHOOL CENTRAL               </t>
  </si>
  <si>
    <t xml:space="preserve">JOHN J RUSSEL MEMORIAL HIGH SCHOOL                </t>
  </si>
  <si>
    <t xml:space="preserve">PILILLA NATIONAL HIGH SCHOOL                      </t>
  </si>
  <si>
    <t xml:space="preserve">SAMPALOC NATIONAL HIGH SCHOOL-TANAY, RIZAL        </t>
  </si>
  <si>
    <t xml:space="preserve">MALAYA NATIONAL HIGH SCHOOL-PILILLA, RIZAL        </t>
  </si>
  <si>
    <t xml:space="preserve">SAN JOSE NATIONAL HIGH SCHOOL - RODRIGUEZ RIZAL   </t>
  </si>
  <si>
    <t xml:space="preserve">TAYTAY NATIONAL HIGH SCHOOL                       </t>
  </si>
  <si>
    <t xml:space="preserve">WEST FAIRVIEW ELEMENTARY SCHOOL                   </t>
  </si>
  <si>
    <t xml:space="preserve">VILLA VERDE ELEMENTARY SCHOOL                     </t>
  </si>
  <si>
    <t xml:space="preserve">LONGOS ELEMENTARY SCHOOL-MALOLOS CITY             </t>
  </si>
  <si>
    <t xml:space="preserve">GOV.ISIDRO MEM'L NAT'L HIGH SCHOOL-CAINTA, RIZAL  </t>
  </si>
  <si>
    <t xml:space="preserve">BULI ELEMENTARY SCHOOL                            </t>
  </si>
  <si>
    <t xml:space="preserve">MARGARITO A. DUAVIT MEMORIAL NATIONAL HIGH SCHOOL </t>
  </si>
  <si>
    <t xml:space="preserve">SAN JOSE DEL MONTE HIGH SCHOOL                    </t>
  </si>
  <si>
    <t xml:space="preserve">FOURTH ESTATE ELEMENTARY SCHOOL                   </t>
  </si>
  <si>
    <t xml:space="preserve">FORTUNE HIGH SCHOOL                               </t>
  </si>
  <si>
    <t xml:space="preserve">SAN AGUSTIN ELEMENTARY SCHOOL                     </t>
  </si>
  <si>
    <t xml:space="preserve">CAMP CLAUDIO ELEMENTARY SCHOOL-PARAÑAQUE CITY     </t>
  </si>
  <si>
    <t xml:space="preserve">TAMBO ELEMENTARY SCHOOL                           </t>
  </si>
  <si>
    <t xml:space="preserve">RIZAL NATIONAL SCIENCE HIGH SCHOOL                </t>
  </si>
  <si>
    <t xml:space="preserve">PLACIDO DEL MUNDO ELEMENTARY SCHOOL               </t>
  </si>
  <si>
    <t xml:space="preserve">KASIGLAHAN VILLAGE NATIONAL HIGH SCHOOL           </t>
  </si>
  <si>
    <t xml:space="preserve">DEPED-DIVISION OF TALISAY CITY, CEBU              </t>
  </si>
  <si>
    <t xml:space="preserve">PARAÑAQUE NAT'L HIGH SCHOOL-BACLARAN CAMPUS       </t>
  </si>
  <si>
    <t xml:space="preserve">VALENZUELA NAT'L HIGH SCH-WAWANG PULO ANNEX       </t>
  </si>
  <si>
    <t xml:space="preserve">WAWA ELEMENTARY SCHOOL-J.B. SANTOS, NAVOTAS CITY  </t>
  </si>
  <si>
    <t xml:space="preserve">TANGOS I ELEMENTARY SCHOOL-NAVOTAS CITY           </t>
  </si>
  <si>
    <t xml:space="preserve">TANGOS ELEMENTARY SCHOOL                          </t>
  </si>
  <si>
    <t xml:space="preserve">DON GALO ELEMENTARY SCHOOL                        </t>
  </si>
  <si>
    <t xml:space="preserve">SUN VALLEY ELEMENTARY SCHOOL                      </t>
  </si>
  <si>
    <t xml:space="preserve">BARASOAIN MEMORIAL ELEMENTARY SCHOOL              </t>
  </si>
  <si>
    <t xml:space="preserve">LUGAM ANNEX-ELEMENTARY SCHOOL-MALOLOS CITY        </t>
  </si>
  <si>
    <t xml:space="preserve">BACLARAN ELEMENTARY SCHOOL - CENTRAL              </t>
  </si>
  <si>
    <t xml:space="preserve">ANGEL M. DEL ROSARIO HIGH SCHOOL                  </t>
  </si>
  <si>
    <t xml:space="preserve">PANASAHAN ELEMENTARY SCHOOL-MALOLOS CITY          </t>
  </si>
  <si>
    <t xml:space="preserve">GITMES ELEMENTARY SCHOOL-MALOLOS CITY             </t>
  </si>
  <si>
    <t xml:space="preserve">ANGAT NATIONAL HIGH SCHOOL                        </t>
  </si>
  <si>
    <t xml:space="preserve">MATAAS NA PAARALANG NEPTALI A. GONZALES           </t>
  </si>
  <si>
    <t xml:space="preserve">MARCELA AGONCILLO ELEMENTARY SCHOOL               </t>
  </si>
  <si>
    <t xml:space="preserve">BULIHAN ELEMENTARY SCHOOL                         </t>
  </si>
  <si>
    <t xml:space="preserve">PRES. DIOSDADO P. MACAPAGAL MEM'L HIGH SCH-ANGAT  </t>
  </si>
  <si>
    <t xml:space="preserve">STO. NINO NATIONAL HIGH SCHOOL - MARIKINA CITY    </t>
  </si>
  <si>
    <t xml:space="preserve">CORNELIA M. DE JESUS MEMORIAL SCHOOL              </t>
  </si>
  <si>
    <t xml:space="preserve">GUADALUPE VIEJO ELEMENTARY SCHOOL                 </t>
  </si>
  <si>
    <t xml:space="preserve">WEST REMBO ELEMENTARY SCHOOL                      </t>
  </si>
  <si>
    <t xml:space="preserve">CANALATE ELEMENTARY SCHOOL                        </t>
  </si>
  <si>
    <t xml:space="preserve">TINAJEROS NATIONAL HIGH SCHOOL - ACACIA ANNEX     </t>
  </si>
  <si>
    <t xml:space="preserve">BARRIO OBRERO ELEMENTARY SCHOOL                   </t>
  </si>
  <si>
    <t xml:space="preserve">FORT BONIFACIO ELEMENTARY SCHOOL                  </t>
  </si>
  <si>
    <t xml:space="preserve">CUPANG ELEMENTARY SCHOOL ANNEX                    </t>
  </si>
  <si>
    <t xml:space="preserve">BANGKAL HIGH SCHOOL-MAKATI CITY                   </t>
  </si>
  <si>
    <t xml:space="preserve">BAGONG NAYON II NAT'L HIGH SCHOOL -ANTIPOLO CITY  </t>
  </si>
  <si>
    <t xml:space="preserve">TIBAGAN ELEMENTARY SCHOOL                         </t>
  </si>
  <si>
    <t xml:space="preserve">EAST REMBO ELEMENTARY SCHOOL                      </t>
  </si>
  <si>
    <t xml:space="preserve">F. BENITEZ ELEMENTARY SCHOOL (MAIN) - Makati City </t>
  </si>
  <si>
    <t xml:space="preserve">RIZAL ELEMENTARY SCHOOL                           </t>
  </si>
  <si>
    <t xml:space="preserve">NICANOR GARCIA ELEMENTARY SCHOOL                  </t>
  </si>
  <si>
    <t xml:space="preserve">TAGUMPAY NAT'L HIGH SCHOOL-RODRIGUEZ, RIZAL       </t>
  </si>
  <si>
    <t xml:space="preserve">BURGOS NAT'L HIGH SCHOOL-RODRIGUEZ, RIZAL         </t>
  </si>
  <si>
    <t xml:space="preserve">ANGONO NATIONAL HIGH SCHOOL                       </t>
  </si>
  <si>
    <t xml:space="preserve">SAN MATEO NATIONAL HIGH SCHOOL                    </t>
  </si>
  <si>
    <t xml:space="preserve">CITY OF MANDALUYONG SCIENCE HIGH SCHOOL           </t>
  </si>
  <si>
    <t xml:space="preserve">SILANGAN NATIONAL HIGH SCHOOL                     </t>
  </si>
  <si>
    <t xml:space="preserve">ILAYA BARANGKA INTEGRATED SCHOOL                  </t>
  </si>
  <si>
    <t xml:space="preserve">NORTH HILLS VILLAGE HIGH SCHOOL-NORZAGARAY, BUL.  </t>
  </si>
  <si>
    <t xml:space="preserve">MAXIMO ESTRELLA ELEMENTARY SCHOOL                 </t>
  </si>
  <si>
    <t xml:space="preserve">NEMESIO I. YABUT ELEMENTARY SCHOOL                </t>
  </si>
  <si>
    <t xml:space="preserve">SAN JOSE ELEMENTARY SCHOOL                        </t>
  </si>
  <si>
    <t xml:space="preserve">MUNTINLUPA NATIONAL HIGH SCHOOL ANNEX             </t>
  </si>
  <si>
    <t xml:space="preserve">DR. JUAN G. NOLASCO HIGH SCHOOL                   </t>
  </si>
  <si>
    <t xml:space="preserve">BONIFACIO JAVIER NATIONAL HIGH SCHOOL             </t>
  </si>
  <si>
    <t xml:space="preserve">HIGHWAY HILLS INTEGRATED SCHOOL                   </t>
  </si>
  <si>
    <t xml:space="preserve">COMEMBO ELEMENTARY SCHOOL                         </t>
  </si>
  <si>
    <t xml:space="preserve">PALANAN ELEMENTARY SCHOOL                         </t>
  </si>
  <si>
    <t xml:space="preserve">PEMBO ELEMENTARY SCHOOL                           </t>
  </si>
  <si>
    <t xml:space="preserve">PALATIW ELEMENTARY SCHOOL                         </t>
  </si>
  <si>
    <t xml:space="preserve">SAGAD ELEMENTARY SCHOOL                           </t>
  </si>
  <si>
    <t xml:space="preserve">NAGPAYONG ELEMENTARY SCHOOL                       </t>
  </si>
  <si>
    <t xml:space="preserve">LIBERATO DAMIAN ELEMENTARY SCHOOL                 </t>
  </si>
  <si>
    <t xml:space="preserve">PINAGBUHATAN ELEMENTARY SCHOOL                    </t>
  </si>
  <si>
    <t xml:space="preserve">CITY OF MALOLOS INTEGRATED SCHOOL                 </t>
  </si>
  <si>
    <t xml:space="preserve">DELA PAZ ELEMENTARY SCHOOL                        </t>
  </si>
  <si>
    <t xml:space="preserve">STO. NIÑO ELEMENTARY SCHOOL - PASIG               </t>
  </si>
  <si>
    <t xml:space="preserve">MANGGAHAN ELEMENTARY SCHOOL                       </t>
  </si>
  <si>
    <t xml:space="preserve">ILUGIN ELEMENTARY SCHOOL                          </t>
  </si>
  <si>
    <t xml:space="preserve">PLAINVIEW ELEMENTARY SCHOOL                       </t>
  </si>
  <si>
    <t xml:space="preserve">DEPED - DE CASTRO ELEMENTARY SCHOOL               </t>
  </si>
  <si>
    <t xml:space="preserve">CATMON NATIONAL HIGH SCHOOL                       </t>
  </si>
  <si>
    <t xml:space="preserve">SAN GABRIEL ELEMENTARY SCHOOL - BULACAN           </t>
  </si>
  <si>
    <t xml:space="preserve">HEN. PIO DEL PILAR ELEMENTARY SCHOOL - MAIN       </t>
  </si>
  <si>
    <t xml:space="preserve">DEPED - CITY SCHOOLS DIVISION OF DASMARIÑAS       </t>
  </si>
  <si>
    <t xml:space="preserve">PRES. S. OSMENA HIGH SCHOOL - MANILA              </t>
  </si>
  <si>
    <t xml:space="preserve">BAMBANG ELEMENTARY SCHOOL - PASIG CITY            </t>
  </si>
  <si>
    <t xml:space="preserve">JULIAN B. SUMBILLO HIGH SCHOOL                    </t>
  </si>
  <si>
    <t xml:space="preserve">KALAWAAN ELEMENTARY SCHOOL                        </t>
  </si>
  <si>
    <t xml:space="preserve">MORONG NATIONAL HIGH SCHOOL-MORONG, RIZAL         </t>
  </si>
  <si>
    <t xml:space="preserve">ORANBO ELEMENTARY SCHOOL                          </t>
  </si>
  <si>
    <t xml:space="preserve">DR. SIXTO ANTONIO ELEMENTARY SCHOOL               </t>
  </si>
  <si>
    <t xml:space="preserve">FRANCISCO LEGASPI MEMORIAL SCHOOL                 </t>
  </si>
  <si>
    <t xml:space="preserve">SAN JOAQUIN ELEMENTARY SCHOOL                     </t>
  </si>
  <si>
    <t xml:space="preserve">MAYAMOT NATIONAL HIGH SCHOOL                      </t>
  </si>
  <si>
    <t xml:space="preserve">BAESA ELEMENTARY SCHOOL                           </t>
  </si>
  <si>
    <t xml:space="preserve">NATIONAL COUNCIL FOR CHILDRENS TELEVISION         </t>
  </si>
  <si>
    <t xml:space="preserve">BAGONG ILOG ELEMENTARY SCHOOL                     </t>
  </si>
  <si>
    <t xml:space="preserve">TANAY NATIONAL HIGH SCHOOL                        </t>
  </si>
  <si>
    <t xml:space="preserve">ANDRES BONIFACIO INTEGRATED SCHOOL                </t>
  </si>
  <si>
    <t xml:space="preserve">PACITA COMPLEX NATIONAL HIGH SCHOOL               </t>
  </si>
  <si>
    <t xml:space="preserve">DIVISION OF SAN JUAN CITY                         </t>
  </si>
  <si>
    <t xml:space="preserve">TALIPAPA ELEMENTARY SCHOOL                        </t>
  </si>
  <si>
    <t xml:space="preserve">BATASAN HILLS NATIONAL HIGH SCHOOL                </t>
  </si>
  <si>
    <t xml:space="preserve">QUISAO NATIONAL HIGH SCHOOL                       </t>
  </si>
  <si>
    <t xml:space="preserve">BAGUMBONG NATIONAL HIGH SCHOOL - JALA-JALA, RIZAL </t>
  </si>
  <si>
    <t xml:space="preserve">JACOBO Z. GONZALES MEM'L SCHOOL OF ARTS &amp; TRADES  </t>
  </si>
  <si>
    <t xml:space="preserve">MAMBUGAN NATIONAL HIGH SCHOOL                     </t>
  </si>
  <si>
    <t xml:space="preserve">MAHABANG PARANG NATIONAL HIGH SCHOOL              </t>
  </si>
  <si>
    <t xml:space="preserve">STA. QUITERIA ELEMENTARY SCHOOL                   </t>
  </si>
  <si>
    <t xml:space="preserve">LAGRO HIGH SCHOOL                                 </t>
  </si>
  <si>
    <t xml:space="preserve">SUN VALLEY NATIONAL HIGH SCHOOL                   </t>
  </si>
  <si>
    <t xml:space="preserve">PARAÑAQUE ELEMENTARY SCHOOL UNIT II               </t>
  </si>
  <si>
    <t xml:space="preserve">PARAÑAQUE NATIONAL HIGH SCHOOL - LA HUERTA ANNEX  </t>
  </si>
  <si>
    <t xml:space="preserve">MALOLOS CITY HIGH SCHOOL-SANTISIMA TRINIDAD       </t>
  </si>
  <si>
    <t xml:space="preserve">PASIG ELEMENTARY SCHOOL                           </t>
  </si>
  <si>
    <t xml:space="preserve">CONG. TEODULO C. NATIVIDAD HIGH SCH.-MALOLOS CITY </t>
  </si>
  <si>
    <t xml:space="preserve">LUCENA CITY NATIONAL HIGH SCHOOL                  </t>
  </si>
  <si>
    <t xml:space="preserve">C. ARELLANO HIGH SCHOOL                           </t>
  </si>
  <si>
    <t xml:space="preserve">SAN ROQUE NATIONAL HIGH SCHOOL-MARIKINA CITY      </t>
  </si>
  <si>
    <t xml:space="preserve">ARKONG BATO NATIONAL HIGH SCHOOL-VALENZUELA CITY  </t>
  </si>
  <si>
    <t xml:space="preserve">TOWERVILLE HIGH SCHOOL - SJDM CITY                </t>
  </si>
  <si>
    <t xml:space="preserve">URDUJA ELEMENTARY SCHOOL-CALOOCAN CITY            </t>
  </si>
  <si>
    <t xml:space="preserve">DEPARTMENT OF EDUCATION - DIVISION OF ROMBLON     </t>
  </si>
  <si>
    <t xml:space="preserve">PINEDA ELEMENTARY SCHOOL                          </t>
  </si>
  <si>
    <t xml:space="preserve">TANDANG SORA NATIONAL HIGH SCHOOL-QUEZON CITY     </t>
  </si>
  <si>
    <t xml:space="preserve">MALOLOS CITY HIGH SCHOOL-BUNGAHAN                 </t>
  </si>
  <si>
    <t xml:space="preserve">KALAYAAN NATIONAL HIGH SCHOOL-PASAY CITY          </t>
  </si>
  <si>
    <t xml:space="preserve">MAYBUNGA ELEMENTARY SCHOOL (MAIN)                 </t>
  </si>
  <si>
    <t xml:space="preserve">SAMPAGUITA HIGH SCHOOL                            </t>
  </si>
  <si>
    <t xml:space="preserve">CAY POMBO ELEMENTARY SCHOOL-STA.MARIA, BULACAN   </t>
  </si>
  <si>
    <t xml:space="preserve">DEPED - CHS - CIELITO ZAMORA ANNEX                </t>
  </si>
  <si>
    <t xml:space="preserve">EULOGIO RODRIGUEZ ELEMENTARY SCHOOL               </t>
  </si>
  <si>
    <t xml:space="preserve">CALOOCAN CITY SCIENCE HIGH SCHOOL                 </t>
  </si>
  <si>
    <t xml:space="preserve">SANTOLAN ELEMENTARY SCHOOL - DEPED                </t>
  </si>
  <si>
    <t xml:space="preserve">KALUMPANG NATIONAL HIGH SCHOOL-MARIKINA CITY      </t>
  </si>
  <si>
    <t xml:space="preserve">POBLACION ELEMENTARY SCHOOL (FORMERLY IESA)       </t>
  </si>
  <si>
    <t xml:space="preserve">CEMBO ELEMENTARY SCHOOL                           </t>
  </si>
  <si>
    <t xml:space="preserve">DEPED - PITOGO HIGH SCHOOL - Makati City          </t>
  </si>
  <si>
    <t xml:space="preserve">JUSTICE CECILIA MUNOZ PALMA HIGH SCH-QUEZON CITY  </t>
  </si>
  <si>
    <t xml:space="preserve">SAN BARTOLOME ELEMENTARY SCHOOL-QUEZON CITY       </t>
  </si>
  <si>
    <t xml:space="preserve">SAN ROQUE NAT'L HIGH SCHOOL-ANTIPOLO CITY         </t>
  </si>
  <si>
    <t xml:space="preserve">ROSARIO ELEMENTARY SCHOOL-PASIG CITY              </t>
  </si>
  <si>
    <t xml:space="preserve">APOLINARIO SAMSON ELEMENTARY SCHOOL-QUEZON CITY   </t>
  </si>
  <si>
    <t xml:space="preserve">STAR ELEMENTARY SCHOOL-UNIT I-CALOOCAN CITY       </t>
  </si>
  <si>
    <t xml:space="preserve">NAPICO ELEMENTARY SCHOOL-PASIG CITY               </t>
  </si>
  <si>
    <t xml:space="preserve">MAYBUNGA ELEMENTARY SCHOOL-ANNEX-PASIG CITY       </t>
  </si>
  <si>
    <t xml:space="preserve">CANIOGAN ELEMENTARY SCHOOL-PASIG CITY             </t>
  </si>
  <si>
    <t xml:space="preserve">SOUTH CEMBO ELEMENTARY SCHOOL                     </t>
  </si>
  <si>
    <t xml:space="preserve">SAN MIGUEL ELEMENTARY SCHOOL-PASIG CITY           </t>
  </si>
  <si>
    <t xml:space="preserve">FORTUNE ELEMENTARY SCHOOL                         </t>
  </si>
  <si>
    <t xml:space="preserve">F. DE MESA ELEMENTARY-MUNTINLUPA CITY             </t>
  </si>
  <si>
    <t xml:space="preserve">SAN ROQUE ELEMENTARY SCHOOL-MARIKINA CITY         </t>
  </si>
  <si>
    <t xml:space="preserve">CITY OF MALOLOS HIGH SCHOOL-CANALATE              </t>
  </si>
  <si>
    <t xml:space="preserve">PRES.CORAZON C. AQUINO MEM'L NAT'L HIGH SCHOOL    </t>
  </si>
  <si>
    <t xml:space="preserve">CITY OF MALOLOS INTEGRATED SCHOOL-CATMON          </t>
  </si>
  <si>
    <t xml:space="preserve">CONCEPCION ELEMENTARY SCHOOL-MARIKINA CITY        </t>
  </si>
  <si>
    <t xml:space="preserve">STO NINO ELEMENTARY SCHOOL-MARIKINA CITY          </t>
  </si>
  <si>
    <t xml:space="preserve">SSS VILLAGE ELEMENTARY SCHOOL                     </t>
  </si>
  <si>
    <t xml:space="preserve">DEPED-MARIKINA DISTRICT II                        </t>
  </si>
  <si>
    <t xml:space="preserve">ST. MARY ELEMENTARY SCHOOL-MARIKINA CITY          </t>
  </si>
  <si>
    <t xml:space="preserve">COMMONWEALTH HIGH SCHOOL-QUEZON CITY              </t>
  </si>
  <si>
    <t xml:space="preserve">DEPED-MARIKINA DISTRICT I                         </t>
  </si>
  <si>
    <t xml:space="preserve">KAPITAN MOY ELEMENTARY SCHOOL-MARIKINA CITY       </t>
  </si>
  <si>
    <t xml:space="preserve">COFRADIA ELEMENTARY SCHOOL                        </t>
  </si>
  <si>
    <t xml:space="preserve">STO. CRISTO ELEMENTARY SCHOOL                     </t>
  </si>
  <si>
    <t xml:space="preserve">LONGOS II ELEMENTARY SCHOOL                       </t>
  </si>
  <si>
    <t xml:space="preserve">CALERO ELEMENTARY SCHOOL                          </t>
  </si>
  <si>
    <t xml:space="preserve">NANGKA ELEMENTARY SCHOOL-MARIKINA CITY            </t>
  </si>
  <si>
    <t xml:space="preserve">KALUMPANG ELEMENTARY SCHOOL-MARIKINA CITY         </t>
  </si>
  <si>
    <t xml:space="preserve">MARIKINA ELEMENTARY SCHOOL-MARIKINA CITY          </t>
  </si>
  <si>
    <t xml:space="preserve">KAUNLARAN ELEMENTARY SCHOOL-CALOOCAN CITY         </t>
  </si>
  <si>
    <t xml:space="preserve">GRACE PARK ELEMENTARY SCHOOL (MAIN)-CALOOCAN CITY </t>
  </si>
  <si>
    <t xml:space="preserve">MAYPAJO ELEMENTARY SCHOOL-CALOOCAN CITY           </t>
  </si>
  <si>
    <t xml:space="preserve">SAMPALUKAN ELEMENTARY SCHOOL-CALOOCAN CITY        </t>
  </si>
  <si>
    <t xml:space="preserve">LIBIS TALISAY ELEMENTARY SCHOOL-CALOOCAN CITY     </t>
  </si>
  <si>
    <t xml:space="preserve">LERMA ELEMENTARY SCHOOL-CALOOCAN CITY             </t>
  </si>
  <si>
    <t xml:space="preserve">MARULAS ELEMENTARY SCHOOL-CALOOCAN CITY           </t>
  </si>
  <si>
    <t xml:space="preserve">GRACE PARK ELEMENTARY SCH. (UNIT I)-CALOOCAN CITY </t>
  </si>
  <si>
    <t xml:space="preserve">CAMARIN D. ELEMENTARY SCHOOL-UNIT II              </t>
  </si>
  <si>
    <t xml:space="preserve">PINAGBAKAHAN ELEMENTARY SCHOOL - Malolos City     </t>
  </si>
  <si>
    <t xml:space="preserve">BUTING ELEMENTARY SCHOOL-PASIG CITY               </t>
  </si>
  <si>
    <t xml:space="preserve">BAGBAG ELEMENTARY SCHOOL-NOVALICHES, QUEZON CITY  </t>
  </si>
  <si>
    <t xml:space="preserve">MALANDAY NATIONAL HIGH SCHOOL                     </t>
  </si>
  <si>
    <t xml:space="preserve">LLANO HIGH SCHOOL-CALOOCAN CITY                   </t>
  </si>
  <si>
    <t xml:space="preserve">DEPED - DIVISION OF ORIENTAL MINDORO              </t>
  </si>
  <si>
    <t xml:space="preserve">H.BAUTISTA ELEMENTARY SCHOOL-MARIKINA CITY        </t>
  </si>
  <si>
    <t xml:space="preserve">NAVOTAS ELEMENTARY SCHOOL                         </t>
  </si>
  <si>
    <t xml:space="preserve">SUCAT ELEMENTARY SCHOOL - Muntinlupa City         </t>
  </si>
  <si>
    <t xml:space="preserve">FELIPE G. CALDERON ELEM. SCHOOL-MANILA            </t>
  </si>
  <si>
    <t xml:space="preserve">GEN.LICERIO GERONIMO ELEMENTARY SCHOOL-MANILA     </t>
  </si>
  <si>
    <t xml:space="preserve">P.BURGOS ELEMENTARY SCHOOL-MANILA                 </t>
  </si>
  <si>
    <t xml:space="preserve">VALERIANO E. FUGOSO MEMORIAL ELEM. SCH-MARIKINA   </t>
  </si>
  <si>
    <t xml:space="preserve">MOISES SALVADOR ELEM. SCHOOL-MANILA               </t>
  </si>
  <si>
    <t xml:space="preserve">LEGARDA ELEMENTARY SCHOOL-MANILA                  </t>
  </si>
  <si>
    <t xml:space="preserve">GEN. MIGUEL MALVAR ELEM. SCHOOL-MANILA            </t>
  </si>
  <si>
    <t xml:space="preserve">TRINIDAD TECSON ELEM. SCHOOL-MANILA               </t>
  </si>
  <si>
    <t xml:space="preserve">P.PELAEZ ELEMENTARY SCHOOL-MANILA                 </t>
  </si>
  <si>
    <t xml:space="preserve">LAONG-LAAN ELEMENTARY SCHOOL-MANILA               </t>
  </si>
  <si>
    <t xml:space="preserve">ANTONIO A. MACEDA INTEGRATED ELEM. SCH.-MANILA    </t>
  </si>
  <si>
    <t xml:space="preserve">DR. A. ALBERT ELEMENTARY SCHOOL-MANILA            </t>
  </si>
  <si>
    <t xml:space="preserve">PANGARAP HIGH SCHOOL-CALOOCAN CITY                </t>
  </si>
  <si>
    <t xml:space="preserve">MANUEL L. QUEZON HIGH SCHOOL-CALOOCAN CITY        </t>
  </si>
  <si>
    <t xml:space="preserve">DEPED-DIVISION OF QUEZON                          </t>
  </si>
  <si>
    <t xml:space="preserve">SAN ANTONIO ELEMENTARY SCHOOL-PARANAQUE CITY      </t>
  </si>
  <si>
    <t xml:space="preserve">FERNANDO AMORSOLO ELEM.SCHOOL-MANILA              </t>
  </si>
  <si>
    <t xml:space="preserve">PASIG CITY SCIENCE HIGH SCHOOL                    </t>
  </si>
  <si>
    <t xml:space="preserve">MARIANO PONCE ELEMENTARY SCHOOL-MANILA            </t>
  </si>
  <si>
    <t xml:space="preserve">ANTONIO J. VILLEGAS VOCATIONAL HIGH SCHOOL-MANILA </t>
  </si>
  <si>
    <t xml:space="preserve">MARGARITA ROXAS DE AYALA ELEM. SCHOOL-MANILA      </t>
  </si>
  <si>
    <t xml:space="preserve">LA HUERTA ELEMENTARY SCHOOL-PARANAQUE CITY        </t>
  </si>
  <si>
    <t xml:space="preserve">INDUSTRIAL VALLEY ELEMENTARY SCHOOL-MARIKINA CITY </t>
  </si>
  <si>
    <t xml:space="preserve">JUSTO LUKBAN ELEMENTARY SCHOOL-MANILA             </t>
  </si>
  <si>
    <t xml:space="preserve">GEN.GREGORIO DEL PILAR ELEM. SCHOOL-MANILA        </t>
  </si>
  <si>
    <t xml:space="preserve">GREGORIA DE JESUS ELEM. SCHOOL-MANILA             </t>
  </si>
  <si>
    <t xml:space="preserve">MELCHORA AQUINO ELEMENTARY SCHOOL-MANILA          </t>
  </si>
  <si>
    <t xml:space="preserve">BAGONG BARANGAY ELEMENTARY SCHOOL-MANILA          </t>
  </si>
  <si>
    <t xml:space="preserve">STA. ANA ELEMENTARY SCHOOL-MANILA                 </t>
  </si>
  <si>
    <t xml:space="preserve">LAPU-LAPU ELEMENTARY SCHOOL-MANILA                </t>
  </si>
  <si>
    <t xml:space="preserve">EMILIO JACINTO ELEMENTARY SCHOOL-MANILA           </t>
  </si>
  <si>
    <t xml:space="preserve">SN ANTONIO ELEM SCHOOL-PARANAQUE (SILVERIO ANNEX) </t>
  </si>
  <si>
    <t xml:space="preserve">CENTER FOR EXCELLENCE IN PUBLIC ELEM.EDUC-MANILA  </t>
  </si>
  <si>
    <t xml:space="preserve">BANGKAL ELEMENTARY SCHOOL III-MAKATI CITY         </t>
  </si>
  <si>
    <t xml:space="preserve">TIMOTEO PAEZ INTEGRATED SCHOOL (HS)               </t>
  </si>
  <si>
    <t xml:space="preserve">OBANDO SCHOOL OF FISHERIES-OBANDO, BULACAN        </t>
  </si>
  <si>
    <t xml:space="preserve">G. DEL PILAR ELEMENTARY SCHOOL -  Tondo, Manila   </t>
  </si>
  <si>
    <t xml:space="preserve">BANGKAL ELEMENTARY SCHOOL II-MAKATI CITY          </t>
  </si>
  <si>
    <t xml:space="preserve">BANGKAL ELEMENTARY SCHOOL-MAIN-MAKATI CITY        </t>
  </si>
  <si>
    <t xml:space="preserve">DEPARO HIGH SCHOOL-CALOOCAN CITY                  </t>
  </si>
  <si>
    <t xml:space="preserve">J. ZAMORA ELEMENTARY SCHOOL-MANILA                </t>
  </si>
  <si>
    <t xml:space="preserve">BAGONG DIWA ELEMENTARY SCHOOL-MANILA              </t>
  </si>
  <si>
    <t xml:space="preserve">TOMAS EARNSHAW ELEMENTARY SCHOOL-MANILA           </t>
  </si>
  <si>
    <t xml:space="preserve">AMANG RODRIGUEZ ELEMENTARY SCHOOL-MALABON CITY    </t>
  </si>
  <si>
    <t xml:space="preserve">P.GOMEZ ELEMENTARY SCHOOL-MANILA                  </t>
  </si>
  <si>
    <t xml:space="preserve">MARCELO GREEN ELEM.SCHOOL-FOURTH ESTATE EXTENSION </t>
  </si>
  <si>
    <t xml:space="preserve">TINAJEROS ELEMENTARY SCHOOL-MALABON CITY          </t>
  </si>
  <si>
    <t xml:space="preserve">BONIFACIO MEMORIAL ELEM. SCHOOL-QUEZON CITY       </t>
  </si>
  <si>
    <t xml:space="preserve">FERNANDO MA. GUERERRO ELEM. SCH.-MANILA           </t>
  </si>
  <si>
    <t xml:space="preserve">BEATA ELEMENTARY SCHOOL-MANILA                    </t>
  </si>
  <si>
    <t xml:space="preserve">SAN ISIDRO NATIONAL HIGH SCHOOL-ANTIPOLO CITY     </t>
  </si>
  <si>
    <t xml:space="preserve">PEDRO GUEVARA ELEMENTARY SCHOOL-MANILA            </t>
  </si>
  <si>
    <t xml:space="preserve">ISAAC LOPEZ INTEGRATED SCHOOL-MANDALUYONG CITY    </t>
  </si>
  <si>
    <t xml:space="preserve">SAN LORENZO RUIZ ELEMENTARY SCHOOL-PASIG CITY     </t>
  </si>
  <si>
    <t xml:space="preserve">KAMUNING ELEMENTARY SCHOOL-QUEZON CITY            </t>
  </si>
  <si>
    <t xml:space="preserve">KALANTIYAW ELEMENTARY SCHOOL-QUEZON CITY          </t>
  </si>
  <si>
    <t xml:space="preserve">CITY OF MALOLOS INTEGRATED SCHOOl-MALOLOS CITY    </t>
  </si>
  <si>
    <t xml:space="preserve">PACO ELEMENTARY SCHOOL - BULACAN                  </t>
  </si>
  <si>
    <t xml:space="preserve">LAWA ELEMENTARY SCHOOL - BULACAN                  </t>
  </si>
  <si>
    <t xml:space="preserve">SAN PASCUAL ELEMENTARY SCHOOL - BULACAN           </t>
  </si>
  <si>
    <t xml:space="preserve">CATANGHALAN ELEMENTARY SCHOOL - BULACAN           </t>
  </si>
  <si>
    <t xml:space="preserve">PANGHULO ELEMENTARY SCHOOL - BULACAN              </t>
  </si>
  <si>
    <t xml:space="preserve">BINUANGAN ELEMENTARY SCHOOL - BULACAN             </t>
  </si>
  <si>
    <t xml:space="preserve">TAWIRAN ELEMENTARY SCHOOL - BULACAN               </t>
  </si>
  <si>
    <t xml:space="preserve">BACOOD ELEMENTARY SCHOOL - STA. MESA MLA.         </t>
  </si>
  <si>
    <t xml:space="preserve">GOMBURZA ELEMENTARY SCHOOL - CALOOCAN CITY        </t>
  </si>
  <si>
    <t xml:space="preserve">GRACEVILLE NATIONAL HIGH SCHOOL-SJDM, BULACAN     </t>
  </si>
  <si>
    <t xml:space="preserve">G. LOPEZ JAENA ELEMENTARY SCHOOL - MANILA         </t>
  </si>
  <si>
    <t xml:space="preserve">MAGDIWANG NATIONAL HIGH SCHOOL - ROMBLON          </t>
  </si>
  <si>
    <t xml:space="preserve">MNHS-CONCEPCION TECH-VOC ANNEX - MALABON          </t>
  </si>
  <si>
    <t xml:space="preserve">SAN ROQUE ELEMENTARY SCHOOL - NAVOTAS CITY        </t>
  </si>
  <si>
    <t xml:space="preserve">KAKAWATE NATIONAL HIGH SCHOOL-SAN JOSE DEL MONTE  </t>
  </si>
  <si>
    <t xml:space="preserve">SAN ISIDRO ELEMENTARY SCHOOL-PARANAQUE CITY       </t>
  </si>
  <si>
    <t xml:space="preserve">LONGOS NATIONAL HIGH SCHOOL-MALABON CITY          </t>
  </si>
  <si>
    <t xml:space="preserve">EPIFANIO DELOS SANTOS ELEM.SCHOOL-MANILA          </t>
  </si>
  <si>
    <t xml:space="preserve">VIGO ELEMENTARY SCHOOL - OCCIDENTAL MINDORO       </t>
  </si>
  <si>
    <t xml:space="preserve">AURORA A. QUEZON ELEMENTARY SCHOOL-MALATE, MANILA </t>
  </si>
  <si>
    <t xml:space="preserve">BINACAS ELEMENTARY SCHOOL-LUBANG, OCCIDENTAL MDO. </t>
  </si>
  <si>
    <t xml:space="preserve">KUSANG LOOB ELEMENTARY SCHOOL-LUBANG, OCC.MDO     </t>
  </si>
  <si>
    <t xml:space="preserve">LUBANG INTEGRATED SCHOOL - OCC. MINDORO           </t>
  </si>
  <si>
    <t xml:space="preserve">DEPED-SCHOOLS DIVISION OF MEYCAUAYAN CITY         </t>
  </si>
  <si>
    <t xml:space="preserve">ARSENIO H. LACSON ELEMENTARY SCHOOL - TONDO, MLA. </t>
  </si>
  <si>
    <t xml:space="preserve">TAMBO ELEMENTARY SCHOOL - I - PARAÑAQUE CITY      </t>
  </si>
  <si>
    <t xml:space="preserve">JOSE CORAZON DE JESUS ELEMENTARY SCHOOL - TONDO   </t>
  </si>
  <si>
    <t xml:space="preserve">GEN. VICENTE LIM ELEMENTARY SCHOOL - TONDO, MLA.  </t>
  </si>
  <si>
    <t xml:space="preserve">TIMOTEO PAEZ ELEMENTARY SCHOOL - TONDO, MANILA    </t>
  </si>
  <si>
    <t xml:space="preserve">JOSE P. RIZAL ELEMENTARY SCHOOL - TONDO, MANILA   </t>
  </si>
  <si>
    <t xml:space="preserve">TEODORO R. YANGCO ELEMENTARY SCHOOL - TONDO, MLA. </t>
  </si>
  <si>
    <t xml:space="preserve">ISABELO DELOS REYES ELEM. SCHOOL - TONDO, MLA.    </t>
  </si>
  <si>
    <t xml:space="preserve">CECILIO APOSTOL ELEMETARY SCHOOL-MANILA           </t>
  </si>
  <si>
    <t xml:space="preserve">ROSAURO ALMARIO ELEMENTARY SCHOOL - TONDO, MANILA </t>
  </si>
  <si>
    <t xml:space="preserve">FRANCISCO BALAGTAS ELEMENTARY SCHOOL - MANILA     </t>
  </si>
  <si>
    <t xml:space="preserve">LAGRO ELEMENTARY SCHOOL-QUEZON CITY               </t>
  </si>
  <si>
    <t xml:space="preserve">TILIK ELEMENTARY SCHOOL-LUBANG, OCC.MDO.          </t>
  </si>
  <si>
    <t xml:space="preserve">LIBRADA AVELINO ELEMENTARY SCHOOL - TONDO, MLA.   </t>
  </si>
  <si>
    <t xml:space="preserve">GEN. MAXIMINO HIZON ELEMENTARY SCHOOL-MANILA      </t>
  </si>
  <si>
    <t xml:space="preserve">MAGAT SALAMAT ELEMENTARY SCHOOL-TONDO, MANILA     </t>
  </si>
  <si>
    <t xml:space="preserve">FRANCISCO BENITEZ ELEM. SCHOOL-MANILA             </t>
  </si>
  <si>
    <t xml:space="preserve">A. MABINI ELEMENTARY SCHOOL-MANILA                </t>
  </si>
  <si>
    <t xml:space="preserve">SILAHIS NG KATARUNGAN SPECIAL SCHOOL-MANILA       </t>
  </si>
  <si>
    <t xml:space="preserve">PIO DEL PILAR ELEMENTARY SCHOOL - STA. MESA MLA.  </t>
  </si>
  <si>
    <t xml:space="preserve">MANUEL L. QUEZON ELEMENTARY SCHOOL-MANILA         </t>
  </si>
  <si>
    <t xml:space="preserve">JUAN LUNA ELEMENTARY SCHOOL - SAMPALOC, MLA.      </t>
  </si>
  <si>
    <t xml:space="preserve">CALOOCAN CITY BUSINESS HIGH SCHOOL                </t>
  </si>
  <si>
    <t xml:space="preserve">GERONIMO SANTIAGO ELEMENTARY SCHOOL - MLA.        </t>
  </si>
  <si>
    <t xml:space="preserve">PARAÑAQUE NATIONAL HIGH SCHOOL - TAMBO EXTENSION  </t>
  </si>
  <si>
    <t xml:space="preserve">SILVESTRE LAZARO ELEMENTARY SCHOOL - VAL. CITY    </t>
  </si>
  <si>
    <t xml:space="preserve">CATMON INTEGRATED SCHOOL-MALABON CITY             </t>
  </si>
  <si>
    <t xml:space="preserve">TEODORA ALONZO ELEMENTARY SCHOOL-QUEZON CITY      </t>
  </si>
  <si>
    <t xml:space="preserve">H.J. ATIENZA ELEMENTARY SCHOOL-MANILA             </t>
  </si>
  <si>
    <t xml:space="preserve">STO. CRISTO NAT'L HIGH SCHOOL-SJ DEL MONTE, BUL.  </t>
  </si>
  <si>
    <t xml:space="preserve">J. DELA PEÑA NATIONAL HIGH SCHOOL - MARIKINA CITY </t>
  </si>
  <si>
    <t xml:space="preserve">MUNTINLUPA BUSINESS HIGH SCHOOL ANNEX             </t>
  </si>
  <si>
    <t xml:space="preserve">MUNTINLUPA ELEMENTARY SCHOOL                      </t>
  </si>
  <si>
    <t xml:space="preserve">LAKAN DULA ELEMENTARY SCHOOL - TONDO, MLA.        </t>
  </si>
  <si>
    <t xml:space="preserve">PLARIDEL ELEMENTARY SCHOOL-TONDO, MANILA          </t>
  </si>
  <si>
    <t xml:space="preserve">ANTONIO LUNA ELEMENTARY SCHOOL-TONDO, MANILA      </t>
  </si>
  <si>
    <t xml:space="preserve">CALVARIO ELEMENTARY SCHOOL-MEYCAUAYAN, BULACAN    </t>
  </si>
  <si>
    <t xml:space="preserve">TABAO ELEMENTARY SCHOOL-LOOC, OCCIDENTAL MINDORO  </t>
  </si>
  <si>
    <t xml:space="preserve">FORT AGUINALDO ELEMENTARY SCHOOL-QUEZON CITY      </t>
  </si>
  <si>
    <t xml:space="preserve">SANTIAGO SYJUCO MEMORIAL SCHOOL-MALABON CITY      </t>
  </si>
  <si>
    <t xml:space="preserve">ERIBERTO A. REMIGIO ELEMENTARY SCHOOL-MANILA      </t>
  </si>
  <si>
    <t xml:space="preserve">A.C. HERRERA ELEMENTARY SCHOOL                    </t>
  </si>
  <si>
    <t xml:space="preserve">CUPANG ELEMENTARY SCHOOL - MAIN - MUNTINLUPA CITY </t>
  </si>
  <si>
    <t xml:space="preserve">NATIVIDAD NAT'L HIGH SCHOOL-NATIVIDAD, PANGASINAN </t>
  </si>
  <si>
    <t xml:space="preserve">SAUYO ELEMENTARY SCHOOL-NOVALICHES, QUEZON CITY   </t>
  </si>
  <si>
    <t xml:space="preserve">NHC HIGH SCHOOL                                   </t>
  </si>
  <si>
    <t xml:space="preserve">CITY SCHOOLS DIVISION CITY OF TAYABAS             </t>
  </si>
  <si>
    <t xml:space="preserve">BAGUMBONG ELEMENTARY SCHOOL ANNEX - CAL. CITY     </t>
  </si>
  <si>
    <t xml:space="preserve">STO. NIÑO NATIONAL HIGH SCHOOL - PARAÑAQUE        </t>
  </si>
  <si>
    <t xml:space="preserve">PALIPARAN II NATIONAL HIGH SCHOOL-DASMARIÑAS CITY </t>
  </si>
  <si>
    <t xml:space="preserve">BENIGNO AQUINO JR. HIGH SCHOOL - CALOOCAN CITY    </t>
  </si>
  <si>
    <t xml:space="preserve">PRES. CORAZON C. AQUINO HIGH SCHOOL               </t>
  </si>
  <si>
    <t xml:space="preserve">MOUNTAIN HEIGHTS HIGH SCHOOL - CALOOCAN           </t>
  </si>
  <si>
    <t xml:space="preserve">PASAY CITY NORTH HIGH SCHOOL - TRAMO CAMPUS       </t>
  </si>
  <si>
    <t xml:space="preserve">MARCELO GREEN HIGH SCHOOL - Parañaque City        </t>
  </si>
  <si>
    <t xml:space="preserve">TONSUYA ELEMENTARY SCHOOL - Malabon City          </t>
  </si>
  <si>
    <t xml:space="preserve">BAGONG SILANG ELEMENTARY SCHOOL - 4TH AVE.        </t>
  </si>
  <si>
    <t xml:space="preserve">MALIIG ELEMENTARY SCHOOL - OCCIDENTAL MINDORO     </t>
  </si>
  <si>
    <t xml:space="preserve">LUBANG VOCATIONAL HIGH SCH.-CABRA,LUBANG,OCC.MDO. </t>
  </si>
  <si>
    <t xml:space="preserve">GURONASYON FOUNDATION INC. NATIONAL HIGH SCHOOL   </t>
  </si>
  <si>
    <t xml:space="preserve">LOOC NATIONAL SCHOOL OF FISHERIES - MINDORO       </t>
  </si>
  <si>
    <t xml:space="preserve">CIELITO ZAMORA HIGH SCHOOL - CALOOCAN CITY        </t>
  </si>
  <si>
    <t xml:space="preserve">MANUEL A. ROXAS HIGH SCHOOL - MANILA              </t>
  </si>
  <si>
    <t xml:space="preserve">MUZON NATIONAL HIGH SCHOOL - RIZAL                </t>
  </si>
  <si>
    <t xml:space="preserve">TIMOTEO PAEZ ELEMENTARY SCHOOL - PASAY CITY       </t>
  </si>
  <si>
    <t xml:space="preserve">RAFAEL PALMA ELEMENTARY SCHOOL - PASAY CITY       </t>
  </si>
  <si>
    <t xml:space="preserve">PADRE BURGOS ELEMENTARY SCHOOL - PASAY CITY       </t>
  </si>
  <si>
    <t xml:space="preserve">BERNABE ELEMENTARY SCHOOL - PASAY CITY            </t>
  </si>
  <si>
    <t xml:space="preserve">PADRE ZAMORA ELEMENTARY SCHOOL - PASAY CITY       </t>
  </si>
  <si>
    <t xml:space="preserve">EPIFANIO DELOS SANTOS ELEMENTARY SCHOOL - PASAY   </t>
  </si>
  <si>
    <t xml:space="preserve">ANDRES BONIFACIO ELEMENTARY SCHOOL - PASAY CITY   </t>
  </si>
  <si>
    <t xml:space="preserve">GOTAMCO ELEMENTARY SCHOOL - PASAY CITY            </t>
  </si>
  <si>
    <t xml:space="preserve">RIVERA VILLAGE ELEMENTARY SCHOOL - PASAY CITY     </t>
  </si>
  <si>
    <t xml:space="preserve">MARICABAN ELEMENTARY SCHOOL - PASAY CITY          </t>
  </si>
  <si>
    <t xml:space="preserve">MAKATI ELEMENTARY SCHOOL                          </t>
  </si>
  <si>
    <t xml:space="preserve">MARCELA MARCELO ELEMENTARY SCHOOL - PASAY CITY    </t>
  </si>
  <si>
    <t xml:space="preserve">PALIPARAN NATIONAL HIGH SCHOOL - DASMARIÑAS CITY  </t>
  </si>
  <si>
    <t xml:space="preserve">MARCIANA P. CATOLOS NATIONAL HIGH SCHOOL - RIZAL  </t>
  </si>
  <si>
    <t xml:space="preserve">PASAY CITY SCIENCE HIGH SCHOOL - PASAY CITY       </t>
  </si>
  <si>
    <t xml:space="preserve">MAYPAJO HIGH SCHOOL - CALOOCAN CITY               </t>
  </si>
  <si>
    <t xml:space="preserve">AMPARO HIGH SCHOOL - CALOOCAN CITY                </t>
  </si>
  <si>
    <t xml:space="preserve">MANGGAHAN NATIONAL HIGH SCHOOL - RIZAL            </t>
  </si>
  <si>
    <t xml:space="preserve">NEMESIO I. YABUT SENIOR HIGH SCHOOL - MAKATI CITY </t>
  </si>
  <si>
    <t xml:space="preserve">TEODORO EVANGELISTA MEMORIAL HIGH SCHOOL          </t>
  </si>
  <si>
    <t xml:space="preserve">KALAYAAN ELEMENTARY SCHOOL - PASAY CITY           </t>
  </si>
  <si>
    <t xml:space="preserve">VILLAMOR AIR BASE ELEMENTARY SCHOOL - PASAY CITY  </t>
  </si>
  <si>
    <t xml:space="preserve">MUZON HARMONY HILLS HIGH SCHOOL - BULACAN         </t>
  </si>
  <si>
    <t xml:space="preserve">MARCELINO M. SANTOS NATIONAL HIGH SCHOOL          </t>
  </si>
  <si>
    <t xml:space="preserve">PASAY CITY NORTH HIGH SCHOOL - MAIN               </t>
  </si>
  <si>
    <t xml:space="preserve">VALERIANO E. FUGOSO MEMORIAL HIGH SCHOOL-MARIKINA </t>
  </si>
  <si>
    <t xml:space="preserve">DAMARIÑAS WEST NATIONAL HIGH SCHOOL               </t>
  </si>
  <si>
    <t xml:space="preserve">WAWA NATIONAL HIGH SCHOOL-RIZAL                   </t>
  </si>
  <si>
    <t xml:space="preserve">ENGR. VIRGILIO V. DIONISIO MEMORIAL HIGH SCHOOL   </t>
  </si>
  <si>
    <t xml:space="preserve">SAN LORENZO RUIZ SENIOR HIGH SCHOOL               </t>
  </si>
  <si>
    <t xml:space="preserve">BUTING SENIOR HIGH SCHOOL                         </t>
  </si>
  <si>
    <t xml:space="preserve">PASCUAL VILLANUEVA ELEMENTARY SCHOOL              </t>
  </si>
  <si>
    <t xml:space="preserve">ANTONIO C. ESGUERRA MEMORIAL NATIONAL HIGH SCHOOL </t>
  </si>
  <si>
    <t xml:space="preserve">DASMARINAS EAST NATIONAL HIGH SCHOOL              </t>
  </si>
  <si>
    <t xml:space="preserve">NINOY AQUINO SENIOR HIGH SCHOOL                   </t>
  </si>
  <si>
    <t xml:space="preserve">NAGPAYONG HIGH SCHOOL (SENIOR HIGH SCHOOL)        </t>
  </si>
  <si>
    <t xml:space="preserve">CASIMIRO YNARES SR. MEMORIAL NATIONAL HIGH SCHOOL </t>
  </si>
  <si>
    <t xml:space="preserve">JOSE F. DIAZ MEMORIAL NATIONAL HIGH SCHOOL        </t>
  </si>
  <si>
    <t xml:space="preserve">CATALINO D. SALAZAR NATIONAL HIGH SCHOOL          </t>
  </si>
  <si>
    <t xml:space="preserve">DALANDANAN ELEMENTARY SCHOOL                      </t>
  </si>
  <si>
    <t xml:space="preserve">CUNETA ELEMENTARY SCHOOL                          </t>
  </si>
  <si>
    <t xml:space="preserve">SAN JOSE DEL MONTE HEIGHTS HIGH SCHOOL            </t>
  </si>
  <si>
    <t xml:space="preserve">JUAN SUMULONG ELEMENTARY SCHOOL - PASAY CITY      </t>
  </si>
  <si>
    <t xml:space="preserve">APELO CRUZ ELEMENTARY SCHOOL                      </t>
  </si>
  <si>
    <t xml:space="preserve">BENIGNO S. AQUINO JR. ELEMENTARY SCHOOL           </t>
  </si>
  <si>
    <t>F912</t>
  </si>
  <si>
    <t xml:space="preserve">BALUMBATO ELEMENTARY SCHOOL                       </t>
  </si>
  <si>
    <t>F913</t>
  </si>
  <si>
    <t xml:space="preserve">UPPER BICUTAN NATIONAL HIGH SCHOOL                </t>
  </si>
  <si>
    <t>F914</t>
  </si>
  <si>
    <t xml:space="preserve">COMMONWEALTH ELEMENTARY SCHOOL                    </t>
  </si>
  <si>
    <t>F915</t>
  </si>
  <si>
    <t xml:space="preserve">BAGONG BARRIO NATIONAL HIGH SCHOOL - ANNEX        </t>
  </si>
  <si>
    <t>F916</t>
  </si>
  <si>
    <t xml:space="preserve">Dasmariñas National High School                   </t>
  </si>
  <si>
    <t>F917</t>
  </si>
  <si>
    <t xml:space="preserve">SAN JOSE ELEMENTARY SCHOOL-PAGIBIG SA NAYON ANNEX </t>
  </si>
  <si>
    <t>F918</t>
  </si>
  <si>
    <t>F919</t>
  </si>
  <si>
    <t xml:space="preserve">DEMETRIO TUAZON ELEMENTARY SCHOOL                 </t>
  </si>
  <si>
    <t>F920</t>
  </si>
  <si>
    <t xml:space="preserve">BUNGAD ELEMENTARY SCHOOL                          </t>
  </si>
  <si>
    <t>F921</t>
  </si>
  <si>
    <t>F922</t>
  </si>
  <si>
    <t xml:space="preserve">ESTEBAN ABADA ELEMENTARY SCHOOL                   </t>
  </si>
  <si>
    <t>F923</t>
  </si>
  <si>
    <t xml:space="preserve">MINES ELEMENTARY SCHOOL                           </t>
  </si>
  <si>
    <t>F924</t>
  </si>
  <si>
    <t xml:space="preserve">RAMON MAGSAYSAY ELEMENTARY SCHOOL                 </t>
  </si>
  <si>
    <t>F925</t>
  </si>
  <si>
    <t xml:space="preserve">BAYANIHAN ELEMENTARY SCHOOL                       </t>
  </si>
  <si>
    <t>F926</t>
  </si>
  <si>
    <t xml:space="preserve">PAYATAS B ANNEX ELEMENTARY SCHOOL                 </t>
  </si>
  <si>
    <t>F927</t>
  </si>
  <si>
    <t xml:space="preserve">SAN ANTONIO ELEMENTARY SCHOOL-MUÑOZ, QC           </t>
  </si>
  <si>
    <t>F928</t>
  </si>
  <si>
    <t xml:space="preserve">DOÑA JOSEFA E MARCOS ELEMENTARY SCHOOL            </t>
  </si>
  <si>
    <t>F929</t>
  </si>
  <si>
    <t xml:space="preserve">BETTY GO-BELMONTE ELEMENTARY SCHOOL               </t>
  </si>
  <si>
    <t>F930</t>
  </si>
  <si>
    <t xml:space="preserve">LEOPOLDO B. SANTOS ELEMENTARY SCHOOL              </t>
  </si>
  <si>
    <t>F931</t>
  </si>
  <si>
    <t xml:space="preserve">ODELCO ELEMENTARY SCHOOL                          </t>
  </si>
  <si>
    <t>F932</t>
  </si>
  <si>
    <t xml:space="preserve">HOLY SPIRIT ELEMENTARY SCHOOL                     </t>
  </si>
  <si>
    <t>F933</t>
  </si>
  <si>
    <t xml:space="preserve">DELFINGERALDEZ ELEMENTARY SCHOOL                  </t>
  </si>
  <si>
    <t>F934</t>
  </si>
  <si>
    <t xml:space="preserve">PAYATAS B ELEMENTARY SCHOOL                       </t>
  </si>
  <si>
    <t>F935</t>
  </si>
  <si>
    <t xml:space="preserve">PRESIDENT CORAZON C. AQUINO ELEMENTARY SCHOOL     </t>
  </si>
  <si>
    <t>F936</t>
  </si>
  <si>
    <t xml:space="preserve">CONG. REYNALDO A. CALALAY MEMORIAL ELEM. SCHOOL   </t>
  </si>
  <si>
    <t>F937</t>
  </si>
  <si>
    <t xml:space="preserve">BAGONG SILANGAN ELEMENTARY SCHOOL                 </t>
  </si>
  <si>
    <t>F938</t>
  </si>
  <si>
    <t xml:space="preserve">SAN DIEGO ELEMENTARY SCHOOL                       </t>
  </si>
  <si>
    <t>F939</t>
  </si>
  <si>
    <t xml:space="preserve">MALIGAYA ELEMENTARY SCHOOL                        </t>
  </si>
  <si>
    <t>F940</t>
  </si>
  <si>
    <t>F941</t>
  </si>
  <si>
    <t xml:space="preserve">CAMP CRAME ELEMENTARY SCHOOL                      </t>
  </si>
  <si>
    <t>F942</t>
  </si>
  <si>
    <t xml:space="preserve">DEPED-QC GENERAL ROXAS ELEMENTARY SCHOOL          </t>
  </si>
  <si>
    <t>F943</t>
  </si>
  <si>
    <t xml:space="preserve">NEW ERA ELEMENTARY SCHOOL                         </t>
  </si>
  <si>
    <t>F944</t>
  </si>
  <si>
    <t xml:space="preserve">TOMAS MORATO ELEMENTARY SCHOOL                    </t>
  </si>
  <si>
    <t>F945</t>
  </si>
  <si>
    <t xml:space="preserve">BALINGASA ELEMENTARY SCHOOL                       </t>
  </si>
  <si>
    <t>F946</t>
  </si>
  <si>
    <t xml:space="preserve">NAGKAISANG NAYON ELEMENTARY SCHOOL                </t>
  </si>
  <si>
    <t>F947</t>
  </si>
  <si>
    <t>F948</t>
  </si>
  <si>
    <t xml:space="preserve">CUBAO ELEMENTARY SCHOOL                           </t>
  </si>
  <si>
    <t>F949</t>
  </si>
  <si>
    <t xml:space="preserve">QUIRINO ELEMENTARY SCHOOL                         </t>
  </si>
  <si>
    <t>F950</t>
  </si>
  <si>
    <t xml:space="preserve">PURA V. KALAW ELEMENTARY SCHOOL                   </t>
  </si>
  <si>
    <t>F951</t>
  </si>
  <si>
    <t xml:space="preserve">PROJECT 3 ELEMENTARY SCHOOL                       </t>
  </si>
  <si>
    <t>F952</t>
  </si>
  <si>
    <t xml:space="preserve">BALARA ELEMENTARY SCHOOL                          </t>
  </si>
  <si>
    <t>F953</t>
  </si>
  <si>
    <t xml:space="preserve">LIBIS ELEMENTARY SCHOOL                           </t>
  </si>
  <si>
    <t>F954</t>
  </si>
  <si>
    <t xml:space="preserve">CAMARILLA ELEMENTARY SCHOOL                       </t>
  </si>
  <si>
    <t>F955</t>
  </si>
  <si>
    <t xml:space="preserve">BAGUMBAYAN NATIONAL HIGH SCHOOL                   </t>
  </si>
  <si>
    <t>F956</t>
  </si>
  <si>
    <t xml:space="preserve">PHILIPPINE SCIENCE HIGH SCHOOL - EASTERN VISAYAS  </t>
  </si>
  <si>
    <t>F957</t>
  </si>
  <si>
    <t xml:space="preserve">MARIA CONCEPCION CRUZ HIGH SCHOOL                 </t>
  </si>
  <si>
    <t>F958</t>
  </si>
  <si>
    <t xml:space="preserve">BAGUMBAYAN ELEMENTARY SCHOOL-QUEZON CITY          </t>
  </si>
  <si>
    <t>F959</t>
  </si>
  <si>
    <t xml:space="preserve">AGUINALDO ELEMENTARY SCHOOL-CUBAO, QUEZON CITY    </t>
  </si>
  <si>
    <t>F960</t>
  </si>
  <si>
    <t xml:space="preserve">ILUMINADA ROXAS-MENDOZA MEMORIAL HIGH SCHOOL      </t>
  </si>
  <si>
    <t>F961</t>
  </si>
  <si>
    <t>DEPED QC - DIOSDADO P. MACAPAGAL ELEMENTARY SCHOOL</t>
  </si>
  <si>
    <t>F962</t>
  </si>
  <si>
    <t>EULOGIO RODRIQUEZ, SR. ELEMENTARY SCHOOL-CUBAO, QC</t>
  </si>
  <si>
    <t>F963</t>
  </si>
  <si>
    <t xml:space="preserve">GOODWILL ELEMENTARY SCHOOL                        </t>
  </si>
  <si>
    <t>F964</t>
  </si>
  <si>
    <t xml:space="preserve">SAN VICENTE ELEMENTARY SCHOOL                     </t>
  </si>
  <si>
    <t>F965</t>
  </si>
  <si>
    <t xml:space="preserve">BAGONG LOTE ELEMENTARY SCHOOL                     </t>
  </si>
  <si>
    <t>F966</t>
  </si>
  <si>
    <t xml:space="preserve">DEPED-MAKATI - FRANCISCO BENITEZ ELEM. SCHOOL III </t>
  </si>
  <si>
    <t>F967</t>
  </si>
  <si>
    <t xml:space="preserve">JESUS DELA PENA NATIONAL HIGH SCHOOL              </t>
  </si>
  <si>
    <t>F968</t>
  </si>
  <si>
    <t xml:space="preserve">PAG-ASA NATIONAL HIGH SCHOOL                      </t>
  </si>
  <si>
    <t>F969</t>
  </si>
  <si>
    <t>F970</t>
  </si>
  <si>
    <t xml:space="preserve">CUPANG NATIONAL HIGH SCHOOL                       </t>
  </si>
  <si>
    <t>F971</t>
  </si>
  <si>
    <t xml:space="preserve">DON CARLOS VILLAGE ELEMENTARY SCHOOL              </t>
  </si>
  <si>
    <t>F972</t>
  </si>
  <si>
    <t xml:space="preserve">MALANDAY ELEMENTARY SCHOOL                        </t>
  </si>
  <si>
    <t>F973</t>
  </si>
  <si>
    <t xml:space="preserve">HORACIO DELA COSTA HIGH SCHOOL (HDLC)             </t>
  </si>
  <si>
    <t>F974</t>
  </si>
  <si>
    <t>DEPED TAGUIG CITY &amp; PATEROS-TAGUIG INTEGRATED SCHL</t>
  </si>
  <si>
    <t>F975</t>
  </si>
  <si>
    <t xml:space="preserve">DEPED-SAPANG BULAC HIGH SCHOOL                    </t>
  </si>
  <si>
    <t>F976</t>
  </si>
  <si>
    <t xml:space="preserve">DR. ARTEMIO E. NATIVIDAD ELEMENTARY SCHOOL        </t>
  </si>
  <si>
    <t>F977</t>
  </si>
  <si>
    <t xml:space="preserve">LINGUNAN ELEMENTARY SCHOOL                        </t>
  </si>
  <si>
    <t>F978</t>
  </si>
  <si>
    <t xml:space="preserve">LLANO ELEMENTARY SCHOOL                           </t>
  </si>
  <si>
    <t>F979</t>
  </si>
  <si>
    <t xml:space="preserve">SOLDIERS' HILLS ELEMENTARY SCHOOL-MUNTINLUPA CITY </t>
  </si>
  <si>
    <t>F980</t>
  </si>
  <si>
    <t xml:space="preserve">TAAL HIGH SCHOOL                                  </t>
  </si>
  <si>
    <t>F981</t>
  </si>
  <si>
    <t xml:space="preserve">BAGONG TANYAG ELEMENTARY SCHOOL-MAIN              </t>
  </si>
  <si>
    <t>F982</t>
  </si>
  <si>
    <t xml:space="preserve">MAHARLIKA ELEMENTARY SCHOOL                       </t>
  </si>
  <si>
    <t>F983</t>
  </si>
  <si>
    <t xml:space="preserve">MALAYA ELEMENTARY SCHOOL                          </t>
  </si>
  <si>
    <t>F984</t>
  </si>
  <si>
    <t xml:space="preserve">PALAR INTEGRATED SCHOOL                           </t>
  </si>
  <si>
    <t>F985</t>
  </si>
  <si>
    <t xml:space="preserve">USUSAN ELEMENTARY SCHOOL                          </t>
  </si>
  <si>
    <t>F986</t>
  </si>
  <si>
    <t xml:space="preserve">DEPED-UPPER BICUTAN ELEMENTARY SCHOOL             </t>
  </si>
  <si>
    <t>F987</t>
  </si>
  <si>
    <t xml:space="preserve">BAGUMBONG ELEMENTARY SCHOOL - MAIN                </t>
  </si>
  <si>
    <t>F988</t>
  </si>
  <si>
    <t xml:space="preserve">CAYBIGA ELEMENTARY SCHOOL                         </t>
  </si>
  <si>
    <t>F989</t>
  </si>
  <si>
    <t xml:space="preserve">EM'S SIGNAL VILLAGE ELEMENTARY SCHOOL             </t>
  </si>
  <si>
    <t>F990</t>
  </si>
  <si>
    <t xml:space="preserve">RIZAL HIGH SCHOOL - SENIOR HIGH SCHOOL            </t>
  </si>
  <si>
    <t>F991</t>
  </si>
  <si>
    <t>CITY OF SAN JOSE DEL MONTE NAT'L SCIENCE HIGH SCHL</t>
  </si>
  <si>
    <t>F992</t>
  </si>
  <si>
    <t xml:space="preserve">CIRIACO P. TINGA ELEMENTARY SCHOOL                </t>
  </si>
  <si>
    <t>F993</t>
  </si>
  <si>
    <t xml:space="preserve">JOSE RIZAL ELEMENTARY SCHOOL                      </t>
  </si>
  <si>
    <t>F994</t>
  </si>
  <si>
    <t xml:space="preserve">SCHOOLS DIVISION OF ZAMBALES                      </t>
  </si>
  <si>
    <t>F995</t>
  </si>
  <si>
    <t xml:space="preserve">TIPAS ELEMENTARY SCHOOL - ANNEX                   </t>
  </si>
  <si>
    <t>F996</t>
  </si>
  <si>
    <t xml:space="preserve">STO. NINO SENIOR HIGH SCHOOL                      </t>
  </si>
  <si>
    <t>F997</t>
  </si>
  <si>
    <t xml:space="preserve">PAYATAS C ELEMENTARY SCHOOL - DEPED               </t>
  </si>
  <si>
    <t>F998</t>
  </si>
  <si>
    <t xml:space="preserve">GEN. RICARDO G. PAPA SR. MEMORIAL HS-ANNEX        </t>
  </si>
  <si>
    <t>F999</t>
  </si>
  <si>
    <t xml:space="preserve">DEPARTMENT OF ENERGY                              </t>
  </si>
  <si>
    <t xml:space="preserve">DEPT. OF ENVIRONMENT &amp; NATURAL RESOURCES - MAIN   </t>
  </si>
  <si>
    <t xml:space="preserve">ECOSYSTEMS RESEARCH &amp; DEVELOPMENT BUREAU - (ERDB) </t>
  </si>
  <si>
    <t xml:space="preserve">ENVIRONMENTAL MANAGEMENT BUREAU - DENR            </t>
  </si>
  <si>
    <t xml:space="preserve">DENR-FISHERIES INDUSTRIAL DEVELOPMENT COUNCIL     </t>
  </si>
  <si>
    <t xml:space="preserve">FOREST MANAGEMENT BUREAU ,DENR                    </t>
  </si>
  <si>
    <t xml:space="preserve">DENR-FOREST MANAGEMENT BUREAU-BFD-REGION IV       </t>
  </si>
  <si>
    <t xml:space="preserve">DENR-FOREST MANAGEMENT BUREAU-BFD-POLILIO, QUEZON </t>
  </si>
  <si>
    <t xml:space="preserve">LAND MANAGEMENT BUREAU                            </t>
  </si>
  <si>
    <t xml:space="preserve">DENR-LAND MANAGEMENT BUREAU - C A R P             </t>
  </si>
  <si>
    <t xml:space="preserve">MINES AND GEO-SCIENCES BUREAU                     </t>
  </si>
  <si>
    <t xml:space="preserve">DEPARTMENT OF ENVIRONMENT &amp; NATURAL RESOURCES-NCR </t>
  </si>
  <si>
    <t xml:space="preserve">DENR-NCR-NORTH CENRO                             </t>
  </si>
  <si>
    <t xml:space="preserve">DENR-NCR-SOUTH CENRO                              </t>
  </si>
  <si>
    <t xml:space="preserve">DENR-NATIONAL MAPPING &amp; RESOURCE INFO. AUTHORITY  </t>
  </si>
  <si>
    <t xml:space="preserve">PHILIPPINE COUNCIL FOR AQUATIC MARINE RES.&amp; DEV'T </t>
  </si>
  <si>
    <t xml:space="preserve">DENR-PHIL.COUNCIL FOR AGR'L,FORESTRY RES. &amp; DEV'T </t>
  </si>
  <si>
    <t xml:space="preserve">BIODIVERSITY MANAGEMENT BUREAU (FORMERLY PAWB)    </t>
  </si>
  <si>
    <t xml:space="preserve">DENR-PROTECTED AREAS &amp; WELFARE BUREAU-PAWIKAN     </t>
  </si>
  <si>
    <t xml:space="preserve">DENR-WOOD INDUSTRY DEV'T AUTHORITY                </t>
  </si>
  <si>
    <t xml:space="preserve">DEPT. OF ENVIRONMENT &amp; NATURAL RES.- REGION IV-B  </t>
  </si>
  <si>
    <t xml:space="preserve">DEPT. OF ENVIRONMENT &amp; NATURAL RESOURCES - RIV-A  </t>
  </si>
  <si>
    <t xml:space="preserve">ENVIRONMENTAL MGMT. BUREAU - REG IV-B MIMAROPA    </t>
  </si>
  <si>
    <t xml:space="preserve">ENVIRONMENTAL MANAGEMENT BUREAU-REGION IV-A       </t>
  </si>
  <si>
    <t xml:space="preserve">DENR-RO-IV-B-LS (D. GORDOVEZ)                     </t>
  </si>
  <si>
    <t xml:space="preserve">DENR-RO-IV-CENRO-BACOOR, CAVITE                   </t>
  </si>
  <si>
    <t xml:space="preserve">DENR-REGION IV-CENRO-CATANAUAN                    </t>
  </si>
  <si>
    <t xml:space="preserve">DENR-RO-IV-CENRO-LOS BAÑOS, LAGUNA                </t>
  </si>
  <si>
    <t xml:space="preserve">DENR-RO-IV-CENRO-BOAC, MARINDUQUE                 </t>
  </si>
  <si>
    <t xml:space="preserve">DENR-REGION IV-CENRO-REAL                         </t>
  </si>
  <si>
    <t xml:space="preserve">DENR-REGION IV-CENRO-GUMACA                       </t>
  </si>
  <si>
    <t xml:space="preserve">DENR-RO-IV-PENRO-PASIG                            </t>
  </si>
  <si>
    <t>DEPT. OF ENVIRONMENT &amp; NATURAL RES. - PENRO, RIZAL</t>
  </si>
  <si>
    <t>H202</t>
  </si>
  <si>
    <t xml:space="preserve">DENR-RO-IV-PENRO-LOS BAÑOS, LAGUNA                </t>
  </si>
  <si>
    <t xml:space="preserve">DENR- PENRO-CAVITE                                </t>
  </si>
  <si>
    <t xml:space="preserve">DENR-PENRO-BATANGAS CITY                          </t>
  </si>
  <si>
    <t xml:space="preserve">DEPT. OF ENVIRONMENT &amp; NATURAL RES. - PENRO, BOAC </t>
  </si>
  <si>
    <t xml:space="preserve">DENR-REGIONAL OFFICE III (PAMPANGA)               </t>
  </si>
  <si>
    <t xml:space="preserve">DENR - CENRO, CAVITE                              </t>
  </si>
  <si>
    <t xml:space="preserve">DENR-CENRO, BATANGAS CITY                         </t>
  </si>
  <si>
    <t xml:space="preserve">MINES AND GEO-SCIENCES BUREAU - REGION IV         </t>
  </si>
  <si>
    <t xml:space="preserve">DENR-CENRO-SABLAYAN, OCCIDENTAL MINDORO           </t>
  </si>
  <si>
    <t xml:space="preserve">DENR-PENRO-MAMBURAO, OCCIDENTAL MINDORO           </t>
  </si>
  <si>
    <t xml:space="preserve">DENR-E M B-REGION IV-A-CALABARZON                 </t>
  </si>
  <si>
    <t xml:space="preserve">DENR - CENRO,CALACA                               </t>
  </si>
  <si>
    <t xml:space="preserve">DENR-ENVIRONMENTAL MANAGEMENT BUREAU-REGION III   </t>
  </si>
  <si>
    <t xml:space="preserve">ENVIRONMENTAL MANAGEMENT BUREAU - NCR, DENR       </t>
  </si>
  <si>
    <t xml:space="preserve">DENR-ENVIRONMENTAL MGMT BUREAU-CAR(BAGUIO CITY)   </t>
  </si>
  <si>
    <t xml:space="preserve">DENR-REGION 3(SAN FERNANDO,PAMPANGA)              </t>
  </si>
  <si>
    <t xml:space="preserve">DENR-CORDILLERA AUTONOMOUS REGION(BAGUIO CITY)    </t>
  </si>
  <si>
    <t xml:space="preserve">DENR-PENRO-MARINDUQUE                             </t>
  </si>
  <si>
    <t xml:space="preserve">DENR-PENRO-MATATALAIB,TARLAC                      </t>
  </si>
  <si>
    <t xml:space="preserve">DENR-CENRO-SAN FERNANDO, PAMPANGA                 </t>
  </si>
  <si>
    <t xml:space="preserve">DENR-REGION III-PENRO-IBA, ZAMBALES               </t>
  </si>
  <si>
    <t xml:space="preserve">DENR-PENRO-CALAUAG, QUEZON                        </t>
  </si>
  <si>
    <t xml:space="preserve">DENR-PROVINCIAL ENVIRONMENT AND NATURAL RESOURCES </t>
  </si>
  <si>
    <t xml:space="preserve">DENR- PENRO ROMBLON                               </t>
  </si>
  <si>
    <t xml:space="preserve">DENR - REGION IX, ZAMBOANGA PENINSULA             </t>
  </si>
  <si>
    <t>H295</t>
  </si>
  <si>
    <t xml:space="preserve">MINES AND GEOSCIENCES BUREAU- REGION 7            </t>
  </si>
  <si>
    <t>H296</t>
  </si>
  <si>
    <t xml:space="preserve">MINES AND GEOSCIENCES BUREAU MIMAROPA REGION      </t>
  </si>
  <si>
    <t>H297</t>
  </si>
  <si>
    <t xml:space="preserve">MINES AND GEOSCIENCES BUREAU-REGION X             </t>
  </si>
  <si>
    <t>H298</t>
  </si>
  <si>
    <t xml:space="preserve">MINES AND GEOSCIENCES BUREAU REGION XII           </t>
  </si>
  <si>
    <t>H299</t>
  </si>
  <si>
    <t xml:space="preserve">MINES AND GEOSCIENCES BUREAU - REGION XI          </t>
  </si>
  <si>
    <t>H300</t>
  </si>
  <si>
    <t xml:space="preserve">DEPARTMENT OF FINANCE                             </t>
  </si>
  <si>
    <t xml:space="preserve">DEPARTMENT OF FINANCE-AGR'L INPUT PROJECT LOAN    </t>
  </si>
  <si>
    <t xml:space="preserve">BUREAU OF LOCAL GOVERNMENT FINANCE                </t>
  </si>
  <si>
    <t xml:space="preserve">DOF-BUREAU OF LOCAL GOV'T FINANCE-RPTA/CPMO       </t>
  </si>
  <si>
    <t xml:space="preserve">DOF-BUREAU OF LOCAL GOV'T FINANCE-RPTA/LRM        </t>
  </si>
  <si>
    <t xml:space="preserve">DOF-BUREAU OF LOCAL GOV'T FINANCE-RPTA-PREMIUMED  </t>
  </si>
  <si>
    <t xml:space="preserve">CENTRAL BOARD OF ASSESSMENT APPEALS               </t>
  </si>
  <si>
    <t xml:space="preserve">DOF-ONE-STOP-SHOP TAX CREDIT &amp; DUTY DRAWBACK CTR. </t>
  </si>
  <si>
    <t xml:space="preserve">BUREAU OF CUSTOMS                                 </t>
  </si>
  <si>
    <t xml:space="preserve">BUREAU OF INTERNAL REVENUE                        </t>
  </si>
  <si>
    <t xml:space="preserve">BUREAU OF INTERNAL REVENUE - REVENUE REGION NO. 5 </t>
  </si>
  <si>
    <t xml:space="preserve">BUREAU OF INTERNAL REVENUE - REVENUE REGION NO. 6 </t>
  </si>
  <si>
    <t xml:space="preserve">BUREAU OF INTERNAL REVENUE - REVENUE REGION NO. 7 </t>
  </si>
  <si>
    <t xml:space="preserve">BUREAU OF INTERNAL REVENUE - REVENUE REGION NO. 8 </t>
  </si>
  <si>
    <t xml:space="preserve">BUREAU OF THE TREASURY                            </t>
  </si>
  <si>
    <t xml:space="preserve">BUREAU OF TREASURY - NCR                          </t>
  </si>
  <si>
    <t xml:space="preserve">INSURANCE COMMISSION                              </t>
  </si>
  <si>
    <t xml:space="preserve">BUREAU OF TREASURY - REGION IV                    </t>
  </si>
  <si>
    <t xml:space="preserve">BIR-INFORMATION SYSTEMS OPERATIONS SERVICE        </t>
  </si>
  <si>
    <t xml:space="preserve">NATIONAL TAX RESEARCH COUNCIL                     </t>
  </si>
  <si>
    <t xml:space="preserve">BUREAU OF INTERNAL REVENUE - REVENUE REGION NO. 9 </t>
  </si>
  <si>
    <t xml:space="preserve">BUREAU OF CUSTOMS - PORT OF BATANGAS              </t>
  </si>
  <si>
    <t xml:space="preserve">BUREAU OF INTERNAL REVENUE - REVENUE REGION NO. 1 </t>
  </si>
  <si>
    <t xml:space="preserve">DEPARTMENT OF FINANCE - C B R M P                 </t>
  </si>
  <si>
    <t xml:space="preserve">MUNICIPAL DEVELOPMENT FUND OFFICE                 </t>
  </si>
  <si>
    <t xml:space="preserve">NATIONAL TAX RESEARCH CENTER                      </t>
  </si>
  <si>
    <t xml:space="preserve">BUREAU OF CUSTOMS-NAIA                            </t>
  </si>
  <si>
    <t xml:space="preserve">BIR-REG'L REVENUE OFFICE 3-TUGUEGARAO CITY        </t>
  </si>
  <si>
    <t xml:space="preserve">PRIVATIZATION AND MANAGEMENT OFFICE               </t>
  </si>
  <si>
    <t xml:space="preserve">BOC-MANILA INTERNATIONAL CONTAINER PORT           </t>
  </si>
  <si>
    <t xml:space="preserve">BUREAU OF CUSTOMS-COLLECTION DISTRICT NO. IV      </t>
  </si>
  <si>
    <t xml:space="preserve">BUREAU OF LOCAL GOV'T AND FINANCE-REGION IV-A     </t>
  </si>
  <si>
    <t xml:space="preserve">BOC-PORT OF CLARK INT'L AIRPORT                   </t>
  </si>
  <si>
    <t xml:space="preserve">BIR - REVENUE REGION NO. 9A - CaBaMiRo            </t>
  </si>
  <si>
    <t>I047</t>
  </si>
  <si>
    <t xml:space="preserve">BUREAU OF LOCAL GOV'T AND FINANCE-REGION IV-B     </t>
  </si>
  <si>
    <t>I048</t>
  </si>
  <si>
    <t xml:space="preserve">DEPARTMENT OF FOREIGN AFFAIRS - MAIN              </t>
  </si>
  <si>
    <t xml:space="preserve">FOREIGN SERVICE INSTITUTE                         </t>
  </si>
  <si>
    <t xml:space="preserve">TECHNICAL COOPERATION COUNCIL OF THE PHILS.       </t>
  </si>
  <si>
    <t xml:space="preserve">DFA-REGIONAL CONSULAR OFFICE-LUCENA CITY          </t>
  </si>
  <si>
    <t xml:space="preserve">COMM. ON MARITIME &amp; OCEAN AFFAIRS SECRETARIAT     </t>
  </si>
  <si>
    <t>HOSPITAL</t>
  </si>
  <si>
    <t xml:space="preserve">DEPARTMENT OF HEALTH - MAIN                       </t>
  </si>
  <si>
    <t xml:space="preserve">DEPARTMENT OF HEALTH-CHILD SURVIVAL PROGRAM       </t>
  </si>
  <si>
    <t xml:space="preserve">DOH-FIRST RURAL WATER SUPPLY AND SERVICE PROJECT  </t>
  </si>
  <si>
    <t xml:space="preserve">DEPARTMENT OF HEALTH - F W 4 S P- SUPPLIES        </t>
  </si>
  <si>
    <t xml:space="preserve">DEPARTMENT OF HEALTH - F W 4 S P - E H S          </t>
  </si>
  <si>
    <t xml:space="preserve">DOH-HOSPITAL WASTE MANAGEMENT PROGRAM             </t>
  </si>
  <si>
    <t xml:space="preserve">DEPARTMENT OF HEALTH-NATIONAL HEALTH PLAN         </t>
  </si>
  <si>
    <t xml:space="preserve">DOH-NATIONAL P H C STRATEGIES OFFICE              </t>
  </si>
  <si>
    <t xml:space="preserve">DEPARTMENT OF HEALTH-PROJECT COORDINATING UNIT    </t>
  </si>
  <si>
    <t xml:space="preserve">DEPARTMENT OF HEALTH- P C H P                     </t>
  </si>
  <si>
    <t xml:space="preserve">DEPARTMENT OF HEALTH - P H C U                    </t>
  </si>
  <si>
    <t xml:space="preserve">DOH-PROCUREMENT AND LOGISTICS SERVICE-MEDICINES   </t>
  </si>
  <si>
    <t xml:space="preserve">DOH-URBAN HEALTH AND NUTRITION PROGRAM            </t>
  </si>
  <si>
    <t xml:space="preserve">DOH-WOMEN'S HEALTH AND SAFE MOTHERHOOD PROJECT    </t>
  </si>
  <si>
    <t xml:space="preserve">FOOD AND DRUG ADMINISTRATION                      </t>
  </si>
  <si>
    <t xml:space="preserve">DOH-BUREAU OF RESEARCH AND LABORATORIES           </t>
  </si>
  <si>
    <t xml:space="preserve">DANGEROUS DRUGS BOARD                             </t>
  </si>
  <si>
    <t xml:space="preserve">DOH-NATIONAL CAPITAL REGION OFFICE (NCRO)         </t>
  </si>
  <si>
    <t xml:space="preserve">DOH-NCR FOR HEALTH-DISTRICT II (EARMII)           </t>
  </si>
  <si>
    <t xml:space="preserve">DOH-NCR FOR HEALTH DISTRICT III                   </t>
  </si>
  <si>
    <t xml:space="preserve">LAS PIÑAS GEN. HOSPITAL &amp; SATELLITE TRAUMA CENTER </t>
  </si>
  <si>
    <t xml:space="preserve">BUREAU OF QUARANTINE                              </t>
  </si>
  <si>
    <t xml:space="preserve">RESEARCH INSTITUTE FOR TROPICAL MEDICINE, DOH     </t>
  </si>
  <si>
    <t xml:space="preserve">CENTER FOR HEALTH DEVELOPMENT - REGION IV-A       </t>
  </si>
  <si>
    <t xml:space="preserve">DOH-CENTER FOR HEALTH DEV'T-BICOL                 </t>
  </si>
  <si>
    <t xml:space="preserve">DOH-RHO-PROVINCIAL HEALTH OFFICE V - MASBATE      </t>
  </si>
  <si>
    <t xml:space="preserve">DOH-REGIONAL HEALTH OFFICE IX (ZAMBOANGA CITY)    </t>
  </si>
  <si>
    <t xml:space="preserve">APACIBLE MEMORIAL DISTRICT HOSPITAL               </t>
  </si>
  <si>
    <t xml:space="preserve">AROROY MUNICIPAL HOSPITAL                         </t>
  </si>
  <si>
    <t xml:space="preserve">BATANGAS MEDICAL CENTER                           </t>
  </si>
  <si>
    <t xml:space="preserve">CAMARINES SUR DISTRICT HOSPITAL                   </t>
  </si>
  <si>
    <t xml:space="preserve">CATAINGAN DISTRICT HOSPITAL                       </t>
  </si>
  <si>
    <t xml:space="preserve">GENERAL MARIANO ALVAREZ - MEDICARE HOSPITAL       </t>
  </si>
  <si>
    <t xml:space="preserve">DR. JOSE FABELLA MEMORIAL HOSPITAL                </t>
  </si>
  <si>
    <t xml:space="preserve">DR. FABELLA MEMORIAL HOSPITAL-FAMILY PLANNING     </t>
  </si>
  <si>
    <t xml:space="preserve">JOSE R. REYES MEMORIAL MEDICAL CENTER             </t>
  </si>
  <si>
    <t xml:space="preserve">DR. JOSE N. RODRIGUEZ MEMORIAL HOSPITAL           </t>
  </si>
  <si>
    <t xml:space="preserve">EAST AVENUE MEDICAL CENTER                        </t>
  </si>
  <si>
    <t xml:space="preserve">NATIONAL CENTER FOR MENTAL HEALTH                 </t>
  </si>
  <si>
    <t xml:space="preserve">NATIONAL CHILDREN'S HOSPITAL                      </t>
  </si>
  <si>
    <t xml:space="preserve">OCCUPATIONAL SAFETY AND HEALTH CENTER             </t>
  </si>
  <si>
    <t xml:space="preserve">PHILIPPINE ORTHOPEDIC CENTER                      </t>
  </si>
  <si>
    <t xml:space="preserve">QUIRINO MEMORIAL MEDICAL CENTER                   </t>
  </si>
  <si>
    <t xml:space="preserve">RIZAL MEDICAL CENTER                              </t>
  </si>
  <si>
    <t xml:space="preserve">SAN LAZARO HOSPITAL                               </t>
  </si>
  <si>
    <t xml:space="preserve">TONDO MEDICAL CENTER                              </t>
  </si>
  <si>
    <t xml:space="preserve">SAN PABLO CITY DISTRICT HOSPITAL                  </t>
  </si>
  <si>
    <t xml:space="preserve">RITM-RFTM BOHOL-ARI BOSTID PROJECT                </t>
  </si>
  <si>
    <t xml:space="preserve">AMANG RODRIGUEZ MEMORIAL MEDICAL CENTER           </t>
  </si>
  <si>
    <t xml:space="preserve">DOH-REGION I- SAN FERNANDO, LA UNION              </t>
  </si>
  <si>
    <t xml:space="preserve">DOH-CENTER FOR HEALTH DEV'T NO.6-ILOILO CITY      </t>
  </si>
  <si>
    <t xml:space="preserve">DEPARTMENT OF HEALTH-OSEC- I C S H P              </t>
  </si>
  <si>
    <t xml:space="preserve">QUEZON CITY GENERAL HOSPITAL                      </t>
  </si>
  <si>
    <t xml:space="preserve">CANDELARIA DISTRICT HOSPITAL                      </t>
  </si>
  <si>
    <t xml:space="preserve">DOH-OSEC-INFORMATION MANAGEMENT SERVICE/MAS       </t>
  </si>
  <si>
    <t xml:space="preserve">VALENZUELA MEDICAL CENTER                         </t>
  </si>
  <si>
    <t xml:space="preserve">DEPARTMENT OF HEALTH- F A M U S                   </t>
  </si>
  <si>
    <t xml:space="preserve">BATAAN GENERAL HOSPITAL                           </t>
  </si>
  <si>
    <t xml:space="preserve">OSPITAL NG TONDO                                  </t>
  </si>
  <si>
    <t xml:space="preserve">TAGUIG-PATEROS DISTRICT HOSPITAL                  </t>
  </si>
  <si>
    <t xml:space="preserve">SAN LORENZO RUIZ WOMEN'S HOSPITAL                 </t>
  </si>
  <si>
    <t xml:space="preserve">DOH-EARLY CHILDHOOD DEVELOPMENT PROJECT           </t>
  </si>
  <si>
    <t xml:space="preserve">DOH-CENTER FOR HEALTH DEV'T-CENTRAL VISAYAS(CEBU) </t>
  </si>
  <si>
    <t xml:space="preserve">BICOL MEDICAL CENTER - NAGA CITY                  </t>
  </si>
  <si>
    <t xml:space="preserve">DOH-CENTER FOR HEALTH DEVELOPMENT-CENTRAL VISAYAS </t>
  </si>
  <si>
    <t xml:space="preserve">BATANES GENERAL HOSPITAL                          </t>
  </si>
  <si>
    <t xml:space="preserve">CULION SANITARIUM &amp; GENERAL HOSPITAL              </t>
  </si>
  <si>
    <t xml:space="preserve">MARIANO MARCOS MEMORIAL HOSPITAL &amp; MEDICAL CENTER </t>
  </si>
  <si>
    <t xml:space="preserve">CENTER FOR HEALTH DEVELOPMENT NO.IV-B(MIMAROPA)   </t>
  </si>
  <si>
    <t xml:space="preserve">DR. PAULINO J. GARCIA MEM.RES. &amp; MED. CTR.        </t>
  </si>
  <si>
    <t xml:space="preserve">JOSE B. LINGAD MEMORIAL HOSPITAL                  </t>
  </si>
  <si>
    <t xml:space="preserve">DOH-CENTER FOR HEALTH DEV'T-EAST VISAYAS          </t>
  </si>
  <si>
    <t xml:space="preserve">VICENTE SOTTO MEMORIAL MEDICAL CENTER             </t>
  </si>
  <si>
    <t xml:space="preserve">REGION I MEDICAL CENTER                           </t>
  </si>
  <si>
    <t xml:space="preserve">DOH-CENTER FOR HEALTH DEV'T-CAR (BAGUIO CITY)     </t>
  </si>
  <si>
    <t xml:space="preserve">CAGAYAN VALLEY MEDICAL CENTER                     </t>
  </si>
  <si>
    <t xml:space="preserve">ILOCOS TRAINING AND REG'L MEDICAL CENTER          </t>
  </si>
  <si>
    <t xml:space="preserve">GOV.CELESTINO GALLARES MEMORIAL HOSPITAL          </t>
  </si>
  <si>
    <t xml:space="preserve">DOH-CHD-WESTERN VISAYAS                           </t>
  </si>
  <si>
    <t xml:space="preserve">DOH-FOREIGN ASSISTED PROJECTS (FAPS)              </t>
  </si>
  <si>
    <t xml:space="preserve">NOVALICHES DISTRICT HOSPITAL                      </t>
  </si>
  <si>
    <t xml:space="preserve">DOH-CENTRAL FOR HEALTH DEV'T-DAVAO REGION         </t>
  </si>
  <si>
    <t xml:space="preserve">SOUTHERN ISABELA GENERAL HOSPITAL                 </t>
  </si>
  <si>
    <t xml:space="preserve">DOH-TREATMENT AND REHABILITATION CENTER-BICUTAN   </t>
  </si>
  <si>
    <t xml:space="preserve">DOH-TREATMENT AND REHABILITATION CENTER-TAGAYTAY  </t>
  </si>
  <si>
    <t>K229</t>
  </si>
  <si>
    <t xml:space="preserve">DEPARTMENT OF THE INTERIOR &amp;  LOCAL GOV'T - MAIN  </t>
  </si>
  <si>
    <t xml:space="preserve">DILG-OFFICE OF THE UNDERSECRETARY FOR LOCAL GOV'T </t>
  </si>
  <si>
    <t xml:space="preserve">DILG-OFFICE OF THE USEC FOR PEACE AND ORDER       </t>
  </si>
  <si>
    <t xml:space="preserve">DILG- O S E C-PLANNING SERVICE                    </t>
  </si>
  <si>
    <t xml:space="preserve">DILG-BUREAU OF LOCAL GOVERNMENT DEVELOPMENT       </t>
  </si>
  <si>
    <t xml:space="preserve">DILG-BUREAU OF LOCAL GOVERNMENT SUPERVISION       </t>
  </si>
  <si>
    <t xml:space="preserve">DILG-FIFTH IMPROVEMENT PROJECT                    </t>
  </si>
  <si>
    <t xml:space="preserve">DILG-FIRST WATER SUPPLY,SEWERAGE,SAN'N SECT.PROJ. </t>
  </si>
  <si>
    <t xml:space="preserve">DILG-INTEGRATED RURAL TRAINING PROGRAM            </t>
  </si>
  <si>
    <t xml:space="preserve">DILG-LOCAL GOVERNMENT ACADEMY                     </t>
  </si>
  <si>
    <t xml:space="preserve">DILG-LOCAL GOVERNMENT DEV'T OFFICE (NALGU)        </t>
  </si>
  <si>
    <t xml:space="preserve">DILG-MANILA AUDITORS' OFFICE                      </t>
  </si>
  <si>
    <t>Barangay</t>
  </si>
  <si>
    <t xml:space="preserve">DILG-NATIONAL BARANGAY OPERATION OFFICE           </t>
  </si>
  <si>
    <t xml:space="preserve">DILG-NATIONAL RECONCILIATION DEVELOPMENT PROGRAM  </t>
  </si>
  <si>
    <t xml:space="preserve">DEPARTMENT OF THE INTERIOR &amp;  LOCAL GOV'T - NCR   </t>
  </si>
  <si>
    <t xml:space="preserve">DEPT OF THE INTERIOR &amp; LOCAL GOV'T - DIST. II     </t>
  </si>
  <si>
    <t xml:space="preserve">DEPARTMENT OF INTERIOR &amp; LOCAL GOV'T(NCR)-DIST.IV </t>
  </si>
  <si>
    <t xml:space="preserve">DILG-OFFICE OF PUBLIC AFFAIRS                     </t>
  </si>
  <si>
    <t xml:space="preserve">DILG-OFFICE OF THE PROJECT DEV'T STUDIES-SRRIP    </t>
  </si>
  <si>
    <t xml:space="preserve">DILG-PRESIDENTIAL ACTION LINE SYSTEM              </t>
  </si>
  <si>
    <t xml:space="preserve">PHILIPPINE NATIONAL POLICE -NATIONAL HEADQUARTERS </t>
  </si>
  <si>
    <t xml:space="preserve">DILG-PEACE AND ORDER COUNCIL                      </t>
  </si>
  <si>
    <t xml:space="preserve">DILG-P R M D P O                                  </t>
  </si>
  <si>
    <t xml:space="preserve">NATIONAL POLICE COMMISSION                        </t>
  </si>
  <si>
    <t xml:space="preserve">BUREAU OF FIRE PROTECTION - NATIONAL HEADQUARTERS </t>
  </si>
  <si>
    <t xml:space="preserve">DEPT. OF INTERIOR &amp; LOCAL GOV'T-LAS PI¥AS         </t>
  </si>
  <si>
    <t xml:space="preserve">DILG-RIZAL PROVINCE                               </t>
  </si>
  <si>
    <t xml:space="preserve">BUREAU OF JAIL MANAGEMENT AND PENOLOGY - MAIN     </t>
  </si>
  <si>
    <t xml:space="preserve">LOCAL GOVERNMENT ACADEMY , DILG                   </t>
  </si>
  <si>
    <t xml:space="preserve">DEPARTMENT OF THE INTERIOR &amp; LOCAL GOV'T- RIV - B </t>
  </si>
  <si>
    <t xml:space="preserve">DEPT. OF THE INTERIOR &amp; LOCAL GOV'T - PARANAQUE   </t>
  </si>
  <si>
    <t xml:space="preserve">PNP-SAN JUAN POLICE STATION                       </t>
  </si>
  <si>
    <t xml:space="preserve">PHILIPPINE PUBLIC SAFETY COLLEGE                  </t>
  </si>
  <si>
    <t xml:space="preserve">BUREAU OF FIRE PROTECTION - NCR                   </t>
  </si>
  <si>
    <t xml:space="preserve">BUREAU OF FIRE PROTECTION - RIV-B (MIMAROPA)      </t>
  </si>
  <si>
    <t xml:space="preserve">BUREAU OF FIRE PROTECTION - REGION IV-A           </t>
  </si>
  <si>
    <t xml:space="preserve">BUREAU OF JAIL MANAGEMENT AND PENOLOGY - NCR      </t>
  </si>
  <si>
    <t xml:space="preserve">NATIONAL POLICE COMMISSION - REGION IV-B MIMAROPA </t>
  </si>
  <si>
    <t xml:space="preserve">NATIONAL POLICE COMMISSION - REGION IV-A          </t>
  </si>
  <si>
    <t xml:space="preserve">NATIONAL CAPITAL REGION POLICE OFFICE - PNP       </t>
  </si>
  <si>
    <t xml:space="preserve">BJMP-REGION IV-B (PLEASE USE A/C L067)            </t>
  </si>
  <si>
    <t xml:space="preserve">PNP PRO-IVA (CALABARZON)                          </t>
  </si>
  <si>
    <t xml:space="preserve">PNP-NCR-SOUTHERN POLICE DISTRICT HEADQUARTERS     </t>
  </si>
  <si>
    <t xml:space="preserve">PNP-NCR-SPD-MUNTINLUPA CITY POLICE STATION        </t>
  </si>
  <si>
    <t xml:space="preserve">PNP-NCR-QCPD-FAIRVIEW POLICE STATION 5            </t>
  </si>
  <si>
    <t xml:space="preserve">PNP-NCR-QCPD-NOVALICHES POLICE STATION 4          </t>
  </si>
  <si>
    <t xml:space="preserve">PNP-NCR-QCPD-BATASAN HILLS POLICE STATION 6       </t>
  </si>
  <si>
    <t xml:space="preserve">PNP-NCR-QCPD-EASTWOOD POLICE STATION 12           </t>
  </si>
  <si>
    <t xml:space="preserve">PNP-NCR-QCPD-KAMUNING POLICE STATION 10           </t>
  </si>
  <si>
    <t xml:space="preserve">PNP-NCR-QCPD-PROJECT 4 POLICE STATION 8           </t>
  </si>
  <si>
    <t xml:space="preserve">PNP-NCR-SPD-PASAY CITY POLICE STATION             </t>
  </si>
  <si>
    <t xml:space="preserve">PNP-NCR-SPD-DISTRICT PUBLIC SAFETY BATTALION      </t>
  </si>
  <si>
    <t xml:space="preserve">PNP-NCR-SPD-PATEROS MUNICIPAL POLICE STATION      </t>
  </si>
  <si>
    <t xml:space="preserve">PNP-NCR-SPD-TAGUIG CITY POLICE STATION            </t>
  </si>
  <si>
    <t xml:space="preserve">PNP-NCR-EPD-MARIKINA CITY POLICE STATION          </t>
  </si>
  <si>
    <t xml:space="preserve">PNP-NCR-SPD- LAS PIÑAS CITY POLICE STATION        </t>
  </si>
  <si>
    <t xml:space="preserve">PNP-NCR-SPD-MAKATI CITY POLICE STATION            </t>
  </si>
  <si>
    <t xml:space="preserve">PNP-NCR-MPD-STA.ANA POLICE STATION                </t>
  </si>
  <si>
    <t xml:space="preserve">PNP-NCR-QCPD-CUBAO POLICE STATION 7               </t>
  </si>
  <si>
    <t xml:space="preserve">PNP-NCR-MPD-STA.CRUZ POLICE STATION 3             </t>
  </si>
  <si>
    <t xml:space="preserve">PNP-NCR-EPD-SAN JUAN POLICE STATION 4             </t>
  </si>
  <si>
    <t xml:space="preserve">PNP-NCR-QCPD-ANONAS POLICE STATION 9              </t>
  </si>
  <si>
    <t xml:space="preserve">PNP-NCR-EPD-MANDALUYONG POLICE STATION 3          </t>
  </si>
  <si>
    <t xml:space="preserve">PNP-NCR-EASTERN POLICE DISTRICT HEADQUARTERS      </t>
  </si>
  <si>
    <t xml:space="preserve">PNP-NCR-EPD-PASIG CITY POLICE STATION 2           </t>
  </si>
  <si>
    <t xml:space="preserve">PNP-NCR-EPD-DISTRICT PUBLIC SAFETY BATTALION      </t>
  </si>
  <si>
    <t xml:space="preserve">PNP-NCR-QCPD-GALAS POLICE STATION 11              </t>
  </si>
  <si>
    <t xml:space="preserve">PNP-NCR-MPD-STA.MESA  POLICE STATION 8            </t>
  </si>
  <si>
    <t xml:space="preserve">PNP-NCR-MPD-PANDACAN POLICE STATION 10            </t>
  </si>
  <si>
    <t xml:space="preserve">PNP-NCR-MPD-MEISIC POLICE STATION 11              </t>
  </si>
  <si>
    <t xml:space="preserve">PNP-NCR-MPD-RAXA-BAGO POLICE STATION 1            </t>
  </si>
  <si>
    <t xml:space="preserve">PNP-NCR-MPD-JOSE ABAD SANTOS POLICE STATION 7     </t>
  </si>
  <si>
    <t xml:space="preserve">PNP-NCR-MPD-MORIONES POLICE STATION 2             </t>
  </si>
  <si>
    <t xml:space="preserve">PNP-NCR-NPD-MALABON POLICE STATION                </t>
  </si>
  <si>
    <t xml:space="preserve">PNP-NCR-NPD-NAVOTAS POLICE STATION                </t>
  </si>
  <si>
    <t xml:space="preserve">PNP-NCR-MPD-DISTRICT PUBLIC SAFETY BATTALION      </t>
  </si>
  <si>
    <t xml:space="preserve">PNP-NCR-MANILA POLICE DISTRICT HEADQUARTERS       </t>
  </si>
  <si>
    <t xml:space="preserve">PNP-NCR-MPD-MALATE POLICE STATION                 </t>
  </si>
  <si>
    <t xml:space="preserve">PNP-NCR-NPD-CALOOCAN CITY POLICE STATION          </t>
  </si>
  <si>
    <t xml:space="preserve">PNP-NCR-NPD-VALENZUELA CITY POLICE STATION        </t>
  </si>
  <si>
    <t xml:space="preserve">PNP-NCR-NPD-DISTRICT PUBLIC SAFETY BATTALION      </t>
  </si>
  <si>
    <t xml:space="preserve">PNP-NCR-MPD-SAMPALOC POLICE STATION 4             </t>
  </si>
  <si>
    <t xml:space="preserve">PNP-NCR-NPD-DISTRICT HEADQUARTERS-CALOOCAN CITY   </t>
  </si>
  <si>
    <t xml:space="preserve">PNP-NCR-SPD-PARAÑAQUE CITY POLICE STATION 3       </t>
  </si>
  <si>
    <t xml:space="preserve">PNP-NCR-QCPD-TALIPAPA POLICE STATION 3            </t>
  </si>
  <si>
    <t xml:space="preserve">PNP-NCR-REGIONAL PUBLIC SAFETY BATTALION (RPSB)   </t>
  </si>
  <si>
    <t xml:space="preserve">PNP-NCR-MPD-ERMITA POLICE STATION 5               </t>
  </si>
  <si>
    <t xml:space="preserve">PNP-NCR-QUEZON CITY POLICE DISTRICT HEADQUARTERS  </t>
  </si>
  <si>
    <t xml:space="preserve">PNP-NCR-QCPD-DISCTRICT PUBLIC SAFETY BATTALION    </t>
  </si>
  <si>
    <t xml:space="preserve">PNP-NCR-QCPD-MASAMBONG POLICE STATION 2           </t>
  </si>
  <si>
    <t xml:space="preserve">PNP-NCR-QCPD-LA LOMA POLICE STATION 1             </t>
  </si>
  <si>
    <t xml:space="preserve">DILG-NCR-PATEROS FIELD OFFICE                     </t>
  </si>
  <si>
    <t xml:space="preserve">PNP-NCR-PRESIDENTIAL PNP SECURITY FORCE UNIT      </t>
  </si>
  <si>
    <t xml:space="preserve">PPSC-NATIONAL FIRE TRAINING INSTITUTE             </t>
  </si>
  <si>
    <t xml:space="preserve">NATIONAL POLICE COMMISSION - NCR                  </t>
  </si>
  <si>
    <t xml:space="preserve">PHILIPPINE NATIONAL POLICE ACADEMY, CAMP GENERAL  </t>
  </si>
  <si>
    <t>L128</t>
  </si>
  <si>
    <t xml:space="preserve">BUREAU OF FIRE PROTECTION - ROI                   </t>
  </si>
  <si>
    <t>L129</t>
  </si>
  <si>
    <t xml:space="preserve">BUREAU OF FIRE PROTECTION - RO II                 </t>
  </si>
  <si>
    <t>L130</t>
  </si>
  <si>
    <t xml:space="preserve">BUREAU OF FIRE PROTECTION RO III                  </t>
  </si>
  <si>
    <t>L131</t>
  </si>
  <si>
    <t xml:space="preserve">BUREAU OF FIRE PROTECTION RO V                    </t>
  </si>
  <si>
    <t>L132</t>
  </si>
  <si>
    <t xml:space="preserve">BUREAU OF FIRE PROTECTION RO VI                   </t>
  </si>
  <si>
    <t>L133</t>
  </si>
  <si>
    <t xml:space="preserve">BUREAU OF FIRE PROTECTION RO VII                  </t>
  </si>
  <si>
    <t>L134</t>
  </si>
  <si>
    <t xml:space="preserve">BUREAU OF FIRE PROTECTION RO VIII                 </t>
  </si>
  <si>
    <t>L135</t>
  </si>
  <si>
    <t xml:space="preserve">BUREAU OF FIRE PROTECTION RO IX                   </t>
  </si>
  <si>
    <t>L136</t>
  </si>
  <si>
    <t xml:space="preserve">BUREAU OF FIRE PROTECTION RO X                    </t>
  </si>
  <si>
    <t>L137</t>
  </si>
  <si>
    <t xml:space="preserve">BUREAU OF FIRE PROTECTION RO XI                   </t>
  </si>
  <si>
    <t>L138</t>
  </si>
  <si>
    <t xml:space="preserve">BUREAU OF FIRE PROTECTION RO XII                  </t>
  </si>
  <si>
    <t>L139</t>
  </si>
  <si>
    <t xml:space="preserve">BUREAU OF FIRE PROTECTION - CARAGA REGION XIII    </t>
  </si>
  <si>
    <t>L140</t>
  </si>
  <si>
    <t xml:space="preserve">BUREAU OF FIRE PROTECTION - ARMM                  </t>
  </si>
  <si>
    <t>L141</t>
  </si>
  <si>
    <t xml:space="preserve">BUREAU OF FIRE PROTECTION - NEGROS ISLAND REGION  </t>
  </si>
  <si>
    <t>L142</t>
  </si>
  <si>
    <t xml:space="preserve">BUREAU OF FIRE PROTECTION CAR                     </t>
  </si>
  <si>
    <t>L143</t>
  </si>
  <si>
    <t xml:space="preserve">DEPARTMENT OF JUSTICE - MAIN                      </t>
  </si>
  <si>
    <t xml:space="preserve">BUREAU OF CORRECTIONS                             </t>
  </si>
  <si>
    <t xml:space="preserve">BOC-SABLAYAN PRISON AND PENAL FARM                </t>
  </si>
  <si>
    <t xml:space="preserve">BUREAU OF IMMIGRATION                             </t>
  </si>
  <si>
    <t xml:space="preserve">DOJ-COMMISSION ON THE SETTLEMENT OF LAND PROBLEMS </t>
  </si>
  <si>
    <t xml:space="preserve">LAND REGISTRATION AUTHORITY                       </t>
  </si>
  <si>
    <t xml:space="preserve">LAND REGISTRATION AUTHORITY - CARP                </t>
  </si>
  <si>
    <t xml:space="preserve">NATIONAL BUREAU OF INVESTIGATION                  </t>
  </si>
  <si>
    <t xml:space="preserve">NATIONAL SECURITY COUNCIL                         </t>
  </si>
  <si>
    <t xml:space="preserve">OFFICE OF THE GOVERNMENT CORPORATE COUNSEL        </t>
  </si>
  <si>
    <t xml:space="preserve">PAROLE AND PROBATION ADMINISTRATION               </t>
  </si>
  <si>
    <t xml:space="preserve">PAROLE AND PROBATION ADMINISTRATION - REGION IV-A </t>
  </si>
  <si>
    <t xml:space="preserve">PAROLE AND PROBATION ADMINISTRATION - NCR         </t>
  </si>
  <si>
    <t xml:space="preserve">PUBLIC ATTORNEY'S OFFICE                          </t>
  </si>
  <si>
    <t xml:space="preserve">DEPARTMENT OF JUSTICE - PAG-BA                    </t>
  </si>
  <si>
    <t xml:space="preserve">SANDIGANBAYAN                                     </t>
  </si>
  <si>
    <t xml:space="preserve">COURT OF TAX APPEALS                              </t>
  </si>
  <si>
    <t xml:space="preserve">SUPREME COURT OF THE PHILIPPINES                  </t>
  </si>
  <si>
    <t xml:space="preserve">COURT OF APPEALS                                  </t>
  </si>
  <si>
    <t xml:space="preserve">OFFICE OF THE SOLICITOR GENERAL                   </t>
  </si>
  <si>
    <t xml:space="preserve">OFFICE OF THE OMBUDSMAN - MAIN OFFICE             </t>
  </si>
  <si>
    <t xml:space="preserve">OFFICE OF THE OMBUDSMAN FOR LUZON                 </t>
  </si>
  <si>
    <t xml:space="preserve">MILITARY AND OTHER LAW ENFORCEMENT OFFICE(MOLEO)  </t>
  </si>
  <si>
    <t xml:space="preserve">OFFICE OF THE SPECIAL PROSECUTOR                  </t>
  </si>
  <si>
    <t xml:space="preserve">PUBLIC ATTORNEY'S OFFICE-SAN JUAN DIST. OFFICE    </t>
  </si>
  <si>
    <t xml:space="preserve">PHILIPPINE JUDICIAL ACADEMY                       </t>
  </si>
  <si>
    <t xml:space="preserve">JUVENILE JUSTICE AND WELFARE COUNCIL              </t>
  </si>
  <si>
    <t xml:space="preserve">DEPARTMENT OF JUSTICE - ORP REGION IV             </t>
  </si>
  <si>
    <t xml:space="preserve">OFFICE OF THE OMBUDSMAN FOR THE MOLEO             </t>
  </si>
  <si>
    <t>M033</t>
  </si>
  <si>
    <t xml:space="preserve">PAROLE AND PROBATION ADMINISTRATION - REGION VI   </t>
  </si>
  <si>
    <t>M034</t>
  </si>
  <si>
    <t xml:space="preserve">PAROLE AND PROVISION ADMINISTRATION  REGION VII   </t>
  </si>
  <si>
    <t>M035</t>
  </si>
  <si>
    <t xml:space="preserve">DEPARTMENT OF LABOR AND EMPLOYMENT - MAIN         </t>
  </si>
  <si>
    <t xml:space="preserve">DOLE-OFFICE OF UNDERSECRETARY B. LAGUESMA         </t>
  </si>
  <si>
    <t xml:space="preserve">DOLE-OFFICE OF UNDERSECRETARY C.B. TRAJANO        </t>
  </si>
  <si>
    <t xml:space="preserve">DOLE-OFFICE OF ASSISTANT SECRETARY ELMER ABUEG    </t>
  </si>
  <si>
    <t xml:space="preserve">DOLE-OFFICE OF ASSISTANT SECRETARY FERNANDEZ      </t>
  </si>
  <si>
    <t xml:space="preserve">DOLE-OFFICE OF ASEC FOR REGIONAL OPERATIONS       </t>
  </si>
  <si>
    <t xml:space="preserve">DEPT.OF LABOR &amp; EMPLOYMENT-OSEC-BREAKING GROUND   </t>
  </si>
  <si>
    <t xml:space="preserve">DOLE-OFFICE OF THE RESIDENT AUDITOR (COA)         </t>
  </si>
  <si>
    <t xml:space="preserve">DOLE-FINANCIAL MANAGEMENT SERVICE                 </t>
  </si>
  <si>
    <t xml:space="preserve">DOLE-INTERNATIONAL LEGAL AFFAIRS SERVICE          </t>
  </si>
  <si>
    <t xml:space="preserve">DOLE-INFORMATION AND PUBLICATION SERVICE          </t>
  </si>
  <si>
    <t xml:space="preserve">DOLE-LABOR POPULATION PROGRAM OFFICE              </t>
  </si>
  <si>
    <t xml:space="preserve">DEPARTMENT OF LABOR &amp; EMPLOYMENT-LEGAL SERVICE    </t>
  </si>
  <si>
    <t xml:space="preserve">DEPARTMENT OF LABOR &amp; EMPLOYMENT-PLANNING SERVICE </t>
  </si>
  <si>
    <t xml:space="preserve">DEPARTMENT OF LABOR &amp; EMPLOYMENT - T I P C        </t>
  </si>
  <si>
    <t xml:space="preserve">DOLE - BUREAU OF LABOR RELATIONS                  </t>
  </si>
  <si>
    <t xml:space="preserve">BUREAU OF LOCAL EMPLOYMENT - MAIN                 </t>
  </si>
  <si>
    <t xml:space="preserve">BUREAU OF LOCAL EMPLOYMENT - REGION II            </t>
  </si>
  <si>
    <t xml:space="preserve">BUREAU OF LABOR AND EMPLOYMENT SERVICE            </t>
  </si>
  <si>
    <t xml:space="preserve">BUREAU OF RURAL WORKERS                           </t>
  </si>
  <si>
    <t xml:space="preserve">BUREAU OF RURAL WORKERS - C A R P                 </t>
  </si>
  <si>
    <t xml:space="preserve">BUREAU OF WOMEN AND YOUNG WORKERS                 </t>
  </si>
  <si>
    <t xml:space="preserve">BUREAU OF WORKING CONDITIONS                      </t>
  </si>
  <si>
    <t xml:space="preserve">INSTITUTE FOR LABOR STUDIES                       </t>
  </si>
  <si>
    <t xml:space="preserve">DEPARTMENT OF LABOR AND EMPLOYMENT - NCR          </t>
  </si>
  <si>
    <t xml:space="preserve">NATIONAL CONCILIATION AND MEDIATION BOARD         </t>
  </si>
  <si>
    <t xml:space="preserve">NATIONAL CONCILIATION AND MEDIATION BOARD - NCR   </t>
  </si>
  <si>
    <t xml:space="preserve">NATIONAL CONCILIATION MEDIATION BOARD - C A R     </t>
  </si>
  <si>
    <t xml:space="preserve">NATIONAL LABOR RELATIONS COMMISSION               </t>
  </si>
  <si>
    <t xml:space="preserve">NATIONAL MARITIME POLYTECHNIC                     </t>
  </si>
  <si>
    <t xml:space="preserve">NATIONAL WAGES AND PRODUCTIVITY COMMISSION        </t>
  </si>
  <si>
    <t xml:space="preserve">OVERSEAS WORKERS WELFARE ADMINISTRATION           </t>
  </si>
  <si>
    <t xml:space="preserve">PHILIPPINE OVERSEAS EMPLOYMENT ADMINISTRATION     </t>
  </si>
  <si>
    <t xml:space="preserve">DEPARTMENT OF LABOR AND EMPLOYMENT-REGION IV      </t>
  </si>
  <si>
    <t xml:space="preserve">MARITIME TRAINING COUNCIL                         </t>
  </si>
  <si>
    <t xml:space="preserve">OVERSEAS WORKERS WELFARE ADMIN.-CAR               </t>
  </si>
  <si>
    <t xml:space="preserve">OVERSEAS WORKERS WELFARE ADMIN.-MEDICARE          </t>
  </si>
  <si>
    <t xml:space="preserve">DEPARTMENT OF LABOR AND EMPLOYMENT - REGION IV-B  </t>
  </si>
  <si>
    <t xml:space="preserve">OWWA - REGIONAL WELFARE OFFICE - NCR              </t>
  </si>
  <si>
    <t xml:space="preserve">OWWA-REGION IV-B                                  </t>
  </si>
  <si>
    <t xml:space="preserve">N L R C-REGIONAL ARBITRATION BRANCH NO. IV        </t>
  </si>
  <si>
    <t xml:space="preserve">DEPT OF LABOR AND EMPLOYMENT-DAVAO CITY           </t>
  </si>
  <si>
    <t xml:space="preserve">REGIONAL TRIPARTITE WAGES &amp; PROD.BOARD-REG. IV-B  </t>
  </si>
  <si>
    <t xml:space="preserve">OVERSEAS WORKERS WELFARE ADMIN.- REGION IV-A      </t>
  </si>
  <si>
    <t xml:space="preserve">DEPARTMENT OF LABOR AND EMPLOYMENT - REGION IV-A  </t>
  </si>
  <si>
    <t xml:space="preserve">NAT'L CONCILIATION &amp; MEDIATION BOARD-REGION IV-B  </t>
  </si>
  <si>
    <t xml:space="preserve">NAT'L CONCILIATION &amp; MEDIATION BOARD-REG. IV-A    </t>
  </si>
  <si>
    <t xml:space="preserve">DEPARTMENT OF NATIONAL DEFENSE - PROCUREMENT UNIT </t>
  </si>
  <si>
    <t xml:space="preserve">DEPT. OF NATIONAL DEFENSE - GOVERNMENT ARSENAL    </t>
  </si>
  <si>
    <t xml:space="preserve">ARMED FORCES OF THE PHILIPPINES-FINANCE CENTER    </t>
  </si>
  <si>
    <t xml:space="preserve">ARMED FORCES OF THE PHILIPPINES - MEDICAL CENTER  </t>
  </si>
  <si>
    <t xml:space="preserve">AFP-G H Q-HEADQUARTERS SUPPORT COMMAND(HSC)       </t>
  </si>
  <si>
    <t xml:space="preserve">AFP-G H Q-COMMUNICATION ELECTRONICS SERVICE(CES)  </t>
  </si>
  <si>
    <t xml:space="preserve">AFP-GHQ-DEPUTY CHIEF OF STAFF FOR OPERATION-OJ3   </t>
  </si>
  <si>
    <t xml:space="preserve">AFP-GHQ-DEPUTY CHIEF OF STAFF FOR PLANS-J5        </t>
  </si>
  <si>
    <t xml:space="preserve">AFP-GHQ-OFFICE OF THE SURGEON GENERAL(OSG)        </t>
  </si>
  <si>
    <t xml:space="preserve">DND-AFP-LOGISTICS COMMAND-RFU 72-100              </t>
  </si>
  <si>
    <t xml:space="preserve">DND- PHILIPPINE AIR FORCE- 420TH SUPPLY WING      </t>
  </si>
  <si>
    <t xml:space="preserve">PHILIPPINE ARMY SUPERMART(72-100 RFU STORE)       </t>
  </si>
  <si>
    <t xml:space="preserve">PA-FC-GHQ-HEADQUARTERS SUPPORT GROUP(HSG)         </t>
  </si>
  <si>
    <t xml:space="preserve">PHILIPPINE NAVY - NAVAL PROCUREMENT SERVICE       </t>
  </si>
  <si>
    <t xml:space="preserve">PHILIPPINE NAVY-CAVITE                            </t>
  </si>
  <si>
    <t xml:space="preserve">OFFICE OF CIVIL DEFENSE                           </t>
  </si>
  <si>
    <t xml:space="preserve">DND-AFP-GHQ-HEADQUARTERS SUPPORT COMMAND-OG4      </t>
  </si>
  <si>
    <t xml:space="preserve">VETERANS MEMORIAL MEDICAL CENTER, DND             </t>
  </si>
  <si>
    <t xml:space="preserve">DND-PA-PHILIPPINE ARMY RESERVED COMMAND           </t>
  </si>
  <si>
    <t xml:space="preserve">DEPARTMENT OF NATIONAL DEFENSE-SPARE PARTS        </t>
  </si>
  <si>
    <t xml:space="preserve">PHILIPPINE MILITARY ACADEMY                       </t>
  </si>
  <si>
    <t xml:space="preserve">NATIONAL DEFENSE COLLEGE OF THE PHILIPPINES, DND  </t>
  </si>
  <si>
    <t xml:space="preserve">DND-AFP-PA-LIGHT ARMOR BRIGADE-CAPAS,TARLAC       </t>
  </si>
  <si>
    <t xml:space="preserve">DND-PA-ARMY MANAGEMENT INFORMATION CTR.           </t>
  </si>
  <si>
    <t xml:space="preserve">AFP - RETIREMENT AND SEPARATION BENEFITS SYSTEM   </t>
  </si>
  <si>
    <t xml:space="preserve">DND-DOCTRINE CORTEP, TRADOC, PA                   </t>
  </si>
  <si>
    <t xml:space="preserve">PHILIPPINE ARMY                                   </t>
  </si>
  <si>
    <t xml:space="preserve">DND-AFP-PHILIPPINE ARMY-TIRES &amp; BATTERY ACCOUNTS  </t>
  </si>
  <si>
    <t xml:space="preserve">DND-AFP-PHILIPPINE ARMY-FIREPOWER ACCOUNTS        </t>
  </si>
  <si>
    <t xml:space="preserve">DND-PVAO-MILITARY SHRINES SERVICE                 </t>
  </si>
  <si>
    <t xml:space="preserve">DND-AFP-PHILIPPINE ARMY- SIGNAL ACCOUNTS          </t>
  </si>
  <si>
    <t xml:space="preserve">DND-AFP-PHILIPPINE ARMY- MOBILITY ACCOUNTS        </t>
  </si>
  <si>
    <t xml:space="preserve">DND-PHILIPPINE ARMY-MEDICAL ACCOUNTS              </t>
  </si>
  <si>
    <t xml:space="preserve">DND-AFP-COMM'N ELEC. EXCHANGE SERV.SYS.-CEISSAFP  </t>
  </si>
  <si>
    <t xml:space="preserve">DND-AFP-PA-TRADOC LIBRARY (MODERNIZATION)         </t>
  </si>
  <si>
    <t xml:space="preserve">DND-AFP-PA-MSPC-ENGINEER                          </t>
  </si>
  <si>
    <t xml:space="preserve">112TH CONTRACTING OFFICE, AFP PROCUREMENT SERVICE </t>
  </si>
  <si>
    <t xml:space="preserve">304TH CONTRACTING OFFICE, AFP-PS                  </t>
  </si>
  <si>
    <t xml:space="preserve">DND-AFP-GHQ-OFFICE OF THE CHIEF ENGINEER          </t>
  </si>
  <si>
    <t xml:space="preserve">RESEARCH AND DEVELOPMENT CENTER - ASCOM - PA      </t>
  </si>
  <si>
    <t xml:space="preserve">PHILIPPINE ARMY - PROCUREMENT CENTER              </t>
  </si>
  <si>
    <t xml:space="preserve">AFP PROCUREMENT SERVICE                           </t>
  </si>
  <si>
    <t xml:space="preserve">102ND CONTRACTING OFFICE, AFP PROCUREMENT SERVICE </t>
  </si>
  <si>
    <t xml:space="preserve">PHILIPPINE AIR FORCE - PROCUREMENT CENTER         </t>
  </si>
  <si>
    <t xml:space="preserve">PHILIPPINE NAVY                                   </t>
  </si>
  <si>
    <t xml:space="preserve">PHILIPPINE NAVY - NAVAL RESERVE COMMAND           </t>
  </si>
  <si>
    <t xml:space="preserve">PHILIPPINE AIR FORCE-203RD  CONTRACTING OFFICE    </t>
  </si>
  <si>
    <t xml:space="preserve">250TH PRESIDENTIAL AIRLIFT WING                   </t>
  </si>
  <si>
    <t xml:space="preserve">ARTILLERY REGIMENT, PA                            </t>
  </si>
  <si>
    <t xml:space="preserve">OFFICE OF THE CIVIL DEFENSE-REGION IV-A           </t>
  </si>
  <si>
    <t xml:space="preserve">OFFICE OF THE CIVIL DEFENSE-REGION IV-B           </t>
  </si>
  <si>
    <t xml:space="preserve">514 ENGINEER CONSTRUCTION BATTALION               </t>
  </si>
  <si>
    <t xml:space="preserve">OFFICE OF CIVIL DEFENSE - NCR                     </t>
  </si>
  <si>
    <t xml:space="preserve">FLEET-MARINE READY FORCE-CAVITE CITY              </t>
  </si>
  <si>
    <t>O097</t>
  </si>
  <si>
    <t xml:space="preserve">DPWH-OSEC-OFFICE OF THE OMBUDSMAN                 </t>
  </si>
  <si>
    <t xml:space="preserve">DPWH-OFFICE OF UNDERSECRETARY ALVAREZ/M.F. PABLO  </t>
  </si>
  <si>
    <t xml:space="preserve">DPWH-OFFICE OF UNDERSECRETARY T.T. ENCARNACION    </t>
  </si>
  <si>
    <t xml:space="preserve">DPWH-OFFICE OF UNDERSECRETARY JOSE MABANTA        </t>
  </si>
  <si>
    <t xml:space="preserve">DPWH-OFFICE OF THE UNDERSECRETARY EDMUNDO MIR     </t>
  </si>
  <si>
    <t xml:space="preserve">DPWH-OFFICE OF THE USEC ROMULO DEL ROSARIO        </t>
  </si>
  <si>
    <t xml:space="preserve">DPWH-OFFICE OF THE UNDERSECRETARY VALENCIA        </t>
  </si>
  <si>
    <t xml:space="preserve">DPWH-ADMINISTRATIVE &amp; MANPOWER MANAGEMENT SERVICE </t>
  </si>
  <si>
    <t xml:space="preserve">DPWH-ASAMMS-HUMAN RESOURCE TRNG. MGMT. DEV'T DIV. </t>
  </si>
  <si>
    <t xml:space="preserve">DPWH-COMPTROLLERSHIP AND FINANCIAL SERVICE        </t>
  </si>
  <si>
    <t xml:space="preserve">DPWH-INTERNAL AUDIT SERVICE                       </t>
  </si>
  <si>
    <t xml:space="preserve">DPWH - L E G A L   S E R V I C E                  </t>
  </si>
  <si>
    <t xml:space="preserve">DPWH-ASEC FOR MONITORING INFORMATION SERVICE      </t>
  </si>
  <si>
    <t xml:space="preserve">DPWH - P L A N N I N G  S E R V I C E             </t>
  </si>
  <si>
    <t xml:space="preserve">DEPARTMENT OF PUBLIC WORKS &amp; HIGHWAYS-REGION III  </t>
  </si>
  <si>
    <t xml:space="preserve">DEPARTMENT OF PUBLIC WORKS AND HIGHWAYS-REGION IV </t>
  </si>
  <si>
    <t xml:space="preserve">DPWH-REGION-IV-A MANPOWER DEVELOPMENT SECTION     </t>
  </si>
  <si>
    <t xml:space="preserve">DPWH-REG'L OFFICE IV-B (MAMBURAO, OCC. MINDORO)   </t>
  </si>
  <si>
    <t xml:space="preserve">DEPARTMENT OF PUBLIC WORKS AND HIGHWAYS- R O 5    </t>
  </si>
  <si>
    <t xml:space="preserve">DPWH-SUB-ENG'G DISTRICT OFFICE-REG'L OFFICE NO.10 </t>
  </si>
  <si>
    <t xml:space="preserve">DEPARTMENT OF PUBLIC WORKS AND HIGHWAYS - C A R   </t>
  </si>
  <si>
    <t xml:space="preserve">DEPARTMENT OF PUBLIC WORKS AND HIGHWAYS - N C R   </t>
  </si>
  <si>
    <t xml:space="preserve">DPWH-BUREAU OF CONSTRUCTION                       </t>
  </si>
  <si>
    <t xml:space="preserve">DPWH-BUREAU OF CONSTRUCTION AND MAINTENANCE       </t>
  </si>
  <si>
    <t xml:space="preserve">DPWH-BUREAU OF DESIGN                             </t>
  </si>
  <si>
    <t xml:space="preserve">DPWH-BUREAU OF EQUIPMENT-COMPUTER                 </t>
  </si>
  <si>
    <t xml:space="preserve">DPWH-BUREAU OF EQUIPMENT-SUPPLIES                 </t>
  </si>
  <si>
    <t xml:space="preserve">DPWH-BUREAU OF EQUIPMENT-RES-NCR                  </t>
  </si>
  <si>
    <t xml:space="preserve">DPWH-BUREAU OF EQUIPMENT-RES-REGION IV-A          </t>
  </si>
  <si>
    <t xml:space="preserve">DPWH-BUREAU OF EQUIPMENT-RES-REGION IV-B          </t>
  </si>
  <si>
    <t xml:space="preserve">DPWH-BUREAU OF MAINTENANCE                        </t>
  </si>
  <si>
    <t xml:space="preserve">DPWH-BUREAU OF MATERIALS AND QUALITY CONTROL      </t>
  </si>
  <si>
    <t xml:space="preserve">DPWH-BUREAU OF RESEARCH AND STANDARDS             </t>
  </si>
  <si>
    <t xml:space="preserve">DPWH-CAVITE ENGINEERING DISTRICT                  </t>
  </si>
  <si>
    <t xml:space="preserve">DPWH-CAPIZ ENGINEERING DISTRICT                   </t>
  </si>
  <si>
    <t xml:space="preserve">DPWH-NCR-PUMPING STATION AND FLOOD GATE DIVISION  </t>
  </si>
  <si>
    <t xml:space="preserve">DPWH-NCR-NORTH MANILA ENGINEERING DISTRICT(NMED)  </t>
  </si>
  <si>
    <t xml:space="preserve">DPWH-NCR-QUEZON CITY ENGINEERING DISTRICT(QCED)   </t>
  </si>
  <si>
    <t xml:space="preserve">DPWH-NCR-SOUTH MANILA ENGINEERING DISTRICT(SMED)  </t>
  </si>
  <si>
    <t xml:space="preserve">DPWH-NCR-METRO MLA. 3RD DIST. ENGINEERING OFFICE  </t>
  </si>
  <si>
    <t xml:space="preserve">NATIONAL WATER RESOURCES BOARD                    </t>
  </si>
  <si>
    <t xml:space="preserve">DPWH-MINDORO INTEGRATED AREA DEV'T PROJECT        </t>
  </si>
  <si>
    <t xml:space="preserve">DPWH-OCCIDENTAL MINDORO                           </t>
  </si>
  <si>
    <t xml:space="preserve">DPWH-OLD ACCOUNTS                                 </t>
  </si>
  <si>
    <t xml:space="preserve">DEPARTMENT OF PUBLIC WORKS &amp; HIGHWAYS-PREMIUMED   </t>
  </si>
  <si>
    <t xml:space="preserve">DPWH-PROJECT MANAGEMENT OFFICE - MAIN             </t>
  </si>
  <si>
    <t xml:space="preserve">DPWH-PMO-ACTION OFFICER FOR EARTHQUAKE-ERP-MRRP   </t>
  </si>
  <si>
    <t xml:space="preserve">DPWH-PMO-ASIAN DEVELOPMENT BANK                   </t>
  </si>
  <si>
    <t xml:space="preserve">DPWH-PMO-BUILD OPERATE TRANSFER(BOT)              </t>
  </si>
  <si>
    <t xml:space="preserve">DPWH-PMO-CENTRAL LABOR BASED UNIT-CARP            </t>
  </si>
  <si>
    <t xml:space="preserve">DPWH-PMO-FEASIBILITY STUDY-REGION IV              </t>
  </si>
  <si>
    <t xml:space="preserve">DPWH-PMO-RURAL INFRASTRUCTURE/MT PINATUBO EMER.   </t>
  </si>
  <si>
    <t xml:space="preserve">DPWH-PMO-RURAL WATER SUPPLY                       </t>
  </si>
  <si>
    <t xml:space="preserve">DPWH-PMO-IBRD-HIGHWAY PROJECT OFFICE              </t>
  </si>
  <si>
    <t xml:space="preserve">DPWH-PMO-INFRASTRACTURE COMPUTER CENTER(ICC)      </t>
  </si>
  <si>
    <t xml:space="preserve">DPWH-PMO-MAJOR FLOOD CONTROL &amp; DRAINAGE PROJECT   </t>
  </si>
  <si>
    <t xml:space="preserve">DPWH-PMO-MMINUTE II PROJECT OFFICE                </t>
  </si>
  <si>
    <t xml:space="preserve">DPWH-PMO-PAMPANGA DELTA DEV'T PROJECT (PDDP)      </t>
  </si>
  <si>
    <t xml:space="preserve">DPWH-PMO-PHILIPPINE ASSISTANCE PROGRAM            </t>
  </si>
  <si>
    <t xml:space="preserve">DPWH-PMO-PHIL-AUSTRALIAN DEV'T ASSISTANT PROJECT  </t>
  </si>
  <si>
    <t xml:space="preserve">DPWH-PMO-PHIL.-JAPAN HIGHWAY LOAN PROJECT OFFICE  </t>
  </si>
  <si>
    <t xml:space="preserve">DPWH-PMO-PCU-EARTHQUAKE RECONSTRUCTION PROJECT    </t>
  </si>
  <si>
    <t xml:space="preserve">DPWH-PMO-RURAL ROAD DEV'T PROJECT/RRDPP           </t>
  </si>
  <si>
    <t xml:space="preserve">DPWH-PMO-SAMAR INTEGRATED RURAL DEVELOPMENT PROJ. </t>
  </si>
  <si>
    <t xml:space="preserve">DPWH-PMO-SECOND PALAWAN INTEGRATED PROJECT        </t>
  </si>
  <si>
    <t xml:space="preserve">DPWH-PMO-SPECIAL BRIDGES PROJECT                  </t>
  </si>
  <si>
    <t xml:space="preserve">DPWH-PMO-SPECIAL BUILDING PROJECT                 </t>
  </si>
  <si>
    <t xml:space="preserve">DPWH-PMO-SPECIAL PROJECT SERVICE                  </t>
  </si>
  <si>
    <t xml:space="preserve">DPWH-PMO-SECOND RURAL ROAD IMPROV'T PROJ (SRRIP)  </t>
  </si>
  <si>
    <t xml:space="preserve">DPWH-PMO-SOLID WASTE MANAGEMENT PROJECT           </t>
  </si>
  <si>
    <t xml:space="preserve">DPWH-PMO-TRAFFIC ENGINEERING CENTER               </t>
  </si>
  <si>
    <t xml:space="preserve">DPWH-PMO-URBAN ROAD PROJECT OFFICE                </t>
  </si>
  <si>
    <t xml:space="preserve">DPWH-PMO-VITAS PRE-FABRICATION PLANT              </t>
  </si>
  <si>
    <t xml:space="preserve">DEPT. OF PUBLIC WORKS AND HIGHWAYS-RO I(LA UNION) </t>
  </si>
  <si>
    <t xml:space="preserve">DPWH-REGION IV-B-QUEZON CITY                      </t>
  </si>
  <si>
    <t xml:space="preserve">DPWH-BOE-CENTRAL EQUIPMENT &amp; SPAREPARTS DIVISION  </t>
  </si>
  <si>
    <t xml:space="preserve">DPWH-BOE-REGIONAL EQUIPMENT SERVICE               </t>
  </si>
  <si>
    <t xml:space="preserve">DPWH-BOE-RES I-LA UNION                           </t>
  </si>
  <si>
    <t xml:space="preserve">DPWH- N C R - OFFICE OF THE CITY ENGINEER         </t>
  </si>
  <si>
    <t xml:space="preserve">DPWH-BOE-NATIONAL DREDGING SERVICES               </t>
  </si>
  <si>
    <t xml:space="preserve">DPWH-PMO-BICOL REGION BASIN DEV'T. PROJECT        </t>
  </si>
  <si>
    <t xml:space="preserve">DPWH-PMO-MANILA INTERNATIONAL AIRPORT             </t>
  </si>
  <si>
    <t xml:space="preserve">DPWH-PMO-MM TEAM PROJECT OFFICE                   </t>
  </si>
  <si>
    <t xml:space="preserve">DPWH-PMO-MMINUTE I PROJECT OFFICE                 </t>
  </si>
  <si>
    <t xml:space="preserve">DPWH-PMO-MT. PINATUBO VALIDATION TWG              </t>
  </si>
  <si>
    <t xml:space="preserve">DPWH-PMO- P I A D P                               </t>
  </si>
  <si>
    <t xml:space="preserve">DPWH-PMO-PROJECT RURAL IMPROVEMENT PROJECT        </t>
  </si>
  <si>
    <t xml:space="preserve">DPWH-PMO-REGIONAL CITIES DEVELOPMENT PROJECT      </t>
  </si>
  <si>
    <t xml:space="preserve">DPWH-PMO-SPECIAL LOCAL AND OTHER FOREIGN OFFICES  </t>
  </si>
  <si>
    <t xml:space="preserve">DPWH-BOM-BRIDGE SEISMIC RETROFITTING PROGRAM      </t>
  </si>
  <si>
    <t xml:space="preserve">DPWH- RIZAL ENGINEERING DISTRICT                  </t>
  </si>
  <si>
    <t xml:space="preserve">DPWH-RIZAL FIRST DISTRICT ENG'G OFFICE            </t>
  </si>
  <si>
    <t xml:space="preserve">DPWH-QUEZON CITY FIRST ENGINEERING DISTRICT       </t>
  </si>
  <si>
    <t xml:space="preserve">DPWH-OFFICE OF ASSISTANT SECRETARY FOR MINDANAO   </t>
  </si>
  <si>
    <t xml:space="preserve">DPWH-LAGUNA 3RD DISTRICT ENGINEERING OFFICE       </t>
  </si>
  <si>
    <t xml:space="preserve">DPWH-REGION IV-B-ROMBLON ENG'G DISTRICT-ODIONGON  </t>
  </si>
  <si>
    <t xml:space="preserve">DPWH-NCR-2ND METRO MANILA ENG'G DISTRICT(SMMED)   </t>
  </si>
  <si>
    <t xml:space="preserve">DPWH-NCR-Malabon-Navotas District Eng'g Office    </t>
  </si>
  <si>
    <t xml:space="preserve">DPWH-LAGUNA 2ND DISTRICT ENGINEERING OFFICE       </t>
  </si>
  <si>
    <t xml:space="preserve">OFFICE OF UNDERSECRETARY GENER                    </t>
  </si>
  <si>
    <t xml:space="preserve">DPWH-FIRST METRO MANILA ENGINEERING DISTRICT      </t>
  </si>
  <si>
    <t xml:space="preserve">DPWH-BAGUIO CITY DISTRICT ENG'G OFFICE            </t>
  </si>
  <si>
    <t xml:space="preserve">DPWH-QUEZON FOURTH ENGINEERING DISTRICT-LUCENA    </t>
  </si>
  <si>
    <t xml:space="preserve">DPWH-REGIONAL DIRECTOR-REGION II(TUGUEGARAO CITY) </t>
  </si>
  <si>
    <t xml:space="preserve">DPWH-PMO-INFRASTRUCTURE RIGHT OF WAY (IROW/RSF)   </t>
  </si>
  <si>
    <t xml:space="preserve">DEPARTMENT OF PUBLIC WORKS AND HIGHWAYS - MAIN    </t>
  </si>
  <si>
    <t xml:space="preserve">DPWH-LAGUNA FIRST DIST. ENG'G OFFICE              </t>
  </si>
  <si>
    <t xml:space="preserve">DPWH-BATANGAS THIRD DISTRICT ENG'G OFFICE         </t>
  </si>
  <si>
    <t xml:space="preserve">DPWH-BATANGAS FOURTH DISTRICT ENG'G OFFICE        </t>
  </si>
  <si>
    <t xml:space="preserve">ROAD BOARD                                        </t>
  </si>
  <si>
    <t xml:space="preserve">DPWH-QUEZON II-DISTRICT ENGINEERING OFFICE        </t>
  </si>
  <si>
    <t xml:space="preserve">DPWH-REG.IV-A-FIRST DIST. ENG'G OFFICE            </t>
  </si>
  <si>
    <t xml:space="preserve">DPWH-REG.IV-A-SECOND DIST.ENG'G OFFICE            </t>
  </si>
  <si>
    <t xml:space="preserve">DPWH-QUEZON I (FIRST ENG'G DISTRICT)              </t>
  </si>
  <si>
    <t xml:space="preserve">DPWH-PMO-CSCRP-MCDP III-MANILA OFFICE             </t>
  </si>
  <si>
    <t xml:space="preserve">DEPT OF PUBLIC WORKS &amp; HIGHWAYS - MARINDUQUE DEO  </t>
  </si>
  <si>
    <t xml:space="preserve">DPWH-LAS PINAS-MUNTINLUPA DIST. ENG'G OFFICE      </t>
  </si>
  <si>
    <t xml:space="preserve">DPWH-BULACAN 1ST DISTRICT ENG'G OFFICE (BFDEO)    </t>
  </si>
  <si>
    <t xml:space="preserve">DPWH-BENGUET SECOND DISTRICT ENGINEERING OFFICE   </t>
  </si>
  <si>
    <t>P167</t>
  </si>
  <si>
    <t xml:space="preserve">DPWH-ORIENTAL MINDORO                             </t>
  </si>
  <si>
    <t>P168</t>
  </si>
  <si>
    <t xml:space="preserve">DEPARTMENT OF SCIENCE AND TECHNOLOGY              </t>
  </si>
  <si>
    <t xml:space="preserve">ADVANCED SCIENCE AND TECHNOLOGY INSTITUTE         </t>
  </si>
  <si>
    <t xml:space="preserve">D O S T - E S E T / P I C O                       </t>
  </si>
  <si>
    <t xml:space="preserve">FOOD AND NUTRITION RESEARCH INSTITUTE             </t>
  </si>
  <si>
    <t xml:space="preserve">FOREST PRODUCT RESEARCH &amp; DEV'T INSTITUTE         </t>
  </si>
  <si>
    <t xml:space="preserve">INDUSTRIAL TECHNOLOGY DEVELOPMENT INSTITIUTE      </t>
  </si>
  <si>
    <t xml:space="preserve">DOST-MATERIALS SCIENCE RESEARCH INSTITUTE         </t>
  </si>
  <si>
    <t xml:space="preserve">METALS INDUSTRY RESEARCH &amp; DEVELOPMENT CENTER     </t>
  </si>
  <si>
    <t xml:space="preserve">DOST-METEOROLOGY CENTER                           </t>
  </si>
  <si>
    <t xml:space="preserve">NATIONAL ACADEMY OF SCIENCE AND TECHNOLOGY        </t>
  </si>
  <si>
    <t xml:space="preserve">DOST-NATIONAL SCIENCE DEVELOPMENT BOARD           </t>
  </si>
  <si>
    <t xml:space="preserve">PHIL. ATMOSPHERIC GEOPHYSICAL &amp; ASTR'L SERV. ADM. </t>
  </si>
  <si>
    <t xml:space="preserve">PHIL. COUN. FOR IND.ENER. &amp; EMRG'NG. TECH R &amp; D   </t>
  </si>
  <si>
    <t xml:space="preserve">PHIL.COUNCIL FOR AGRI., AQUATIC &amp; NATURAL RES.    </t>
  </si>
  <si>
    <t xml:space="preserve">PHILIPPINE COUNCIL FOR HEALTH RESEARCH &amp; DEV'T    </t>
  </si>
  <si>
    <t xml:space="preserve">PCIEETRD (Please Use Code Q015)                   </t>
  </si>
  <si>
    <t xml:space="preserve">PHILIPPINE NUCLEAR RESEARCH INSTITUTE             </t>
  </si>
  <si>
    <t xml:space="preserve">PHILIPPINE SCIENCE HIGH SCHOOL MAIN CAMPUS        </t>
  </si>
  <si>
    <t xml:space="preserve">SCIENCE AND TECHNOLOGY INFORMATION INSTITUTE      </t>
  </si>
  <si>
    <t xml:space="preserve">SCIENCE EDUCATION INSTITUTE                       </t>
  </si>
  <si>
    <t xml:space="preserve">TECHNOLOGY APPLICATION AND PROMOTION INSTITUTE    </t>
  </si>
  <si>
    <t>PHIL.CENTER FOR POSTHARVEST DEV'T &amp;  MECHANIZATION</t>
  </si>
  <si>
    <t xml:space="preserve">DOST-REG'L OFFICE VIII(PALO, LEYTE)               </t>
  </si>
  <si>
    <t xml:space="preserve">PHILIPPINE SCIENCE HIGH SCHOOL - REGION II        </t>
  </si>
  <si>
    <t xml:space="preserve">DOST - REGION IV-B (MIMAROPA)                     </t>
  </si>
  <si>
    <t xml:space="preserve">DEPARTMENT OF SCIENCE AND TECHNOLOGY - NCR        </t>
  </si>
  <si>
    <t xml:space="preserve">PHILIPPINE SCIENCE HIGH SCHOOL SYSTEM - O.E.D.    </t>
  </si>
  <si>
    <t xml:space="preserve">PHILIPPINE SCIENCE HIGH SCHOOL - CALABARZON       </t>
  </si>
  <si>
    <t xml:space="preserve">PHILIPPINE SCIENCE HS - CENTRAL MINDANAO CAMPUS   </t>
  </si>
  <si>
    <t>Q034</t>
  </si>
  <si>
    <t xml:space="preserve">PHILIPPINE SCIENCE HIGH SCHOOL-BICOL REGION       </t>
  </si>
  <si>
    <t>Q035</t>
  </si>
  <si>
    <t xml:space="preserve">DEPARTMENT OF SOCIAL WELFARE &amp; DEVELOPMENT - MAIN </t>
  </si>
  <si>
    <t xml:space="preserve">DSWD-NCR-REHABILITATION SHELTERED WORKSHOP        </t>
  </si>
  <si>
    <t xml:space="preserve">COUNCIL FOR THE WELFARE OF CHILDREN, DSWD         </t>
  </si>
  <si>
    <t xml:space="preserve">INTERCOUNTRY ADOPTION BOARD                       </t>
  </si>
  <si>
    <t xml:space="preserve">THE HAVEN - NATIONAL CENTER FOR WOMEN             </t>
  </si>
  <si>
    <t xml:space="preserve">DSWD-NCR-MARILLAC HILLS                           </t>
  </si>
  <si>
    <t xml:space="preserve">RECEPTION AND STUDY CENTER FOR CHILDREN           </t>
  </si>
  <si>
    <t xml:space="preserve">JOSE FABELLA CENTER, DSWD - NCR                   </t>
  </si>
  <si>
    <t xml:space="preserve">DSWD-CORDILLERA ADMINISTRATIVE REGION             </t>
  </si>
  <si>
    <t xml:space="preserve">DSWD-FIELD OFFICE VII-CEBU CITY                   </t>
  </si>
  <si>
    <t xml:space="preserve">COMMISSION ON POPULATION                          </t>
  </si>
  <si>
    <t xml:space="preserve">COMMISSION ON POPULATION - NCR                    </t>
  </si>
  <si>
    <t xml:space="preserve">COMMISSION ON POPULATION - REGION III             </t>
  </si>
  <si>
    <t xml:space="preserve">COMMISSION ON POPULATION - REGION IV              </t>
  </si>
  <si>
    <t xml:space="preserve">DSWD-NCR-SANCTUARY CENTER                         </t>
  </si>
  <si>
    <t xml:space="preserve">DEPARTMENT OF SOCIAL WELFARE &amp; DEV'T-NCR - NVRC   </t>
  </si>
  <si>
    <t xml:space="preserve">HAVEN FOR CHILDREN, DSWD - NCR                    </t>
  </si>
  <si>
    <t xml:space="preserve">DSWD-NCR-GOLDEN ACRES HOME FOR THE AGED           </t>
  </si>
  <si>
    <t xml:space="preserve">INA HEALING CENTER                                </t>
  </si>
  <si>
    <t xml:space="preserve">DSWD-NCR-CRISIS INTERVENTION UNIT (CIU)           </t>
  </si>
  <si>
    <t xml:space="preserve">DEPARTMENT OF TOURISM                             </t>
  </si>
  <si>
    <t xml:space="preserve">NATIONAL PARKS DEVELOPMENT COMMITTEE              </t>
  </si>
  <si>
    <t xml:space="preserve">DOT- INTRAMUROS ADMINISTRATION                    </t>
  </si>
  <si>
    <t xml:space="preserve">DEPARTMENT OF TOURISM - NCR                       </t>
  </si>
  <si>
    <t xml:space="preserve">NAYONG PILIPINO FOUNDATION                        </t>
  </si>
  <si>
    <t xml:space="preserve">DEPARTMENT OF TOURISM - REGION IV                 </t>
  </si>
  <si>
    <t xml:space="preserve">DEPARTMENT OF TOURISM-REGION IV-B-MIMAROPA        </t>
  </si>
  <si>
    <t xml:space="preserve">DEPARTMENT OF TRADE AND INDUSTRY - MAIN           </t>
  </si>
  <si>
    <t xml:space="preserve">DEPARTMENT OF TRADE AND INDUSTRY-MAIN- FTSC       </t>
  </si>
  <si>
    <t xml:space="preserve">DEPARTMENT OF TRADE AND INDUSTRY-MAIN-P R O D E X </t>
  </si>
  <si>
    <t xml:space="preserve">DEPARTMENT OF TRADE AND INDUSTRY - C A R P        </t>
  </si>
  <si>
    <t xml:space="preserve">DTI-BUREAU OF PRODUCT STANDARDS                   </t>
  </si>
  <si>
    <t xml:space="preserve">DTI-BOARD OF INVESTMENTS                          </t>
  </si>
  <si>
    <t xml:space="preserve">DTI-BONDED EXPORT MARKETING BOARD                 </t>
  </si>
  <si>
    <t xml:space="preserve">CONSTRUCTION MANPOWER DEVELOPMENT FOUNDATION      </t>
  </si>
  <si>
    <t xml:space="preserve">DTI-INT'L COFFEE ORGANIZATION &amp; CERTIFYING AGENCY </t>
  </si>
  <si>
    <t xml:space="preserve">DESIGN CENTER OF THE PHILIPPINES                 </t>
  </si>
  <si>
    <t xml:space="preserve">PHILIPPINE TRADE TRAINING CENTER                  </t>
  </si>
  <si>
    <t xml:space="preserve">CENTER FOR INT'L TRADE EXPOSITION &amp; MISSION       </t>
  </si>
  <si>
    <t xml:space="preserve">DTI-CAVITE EXPORT PROCESSING ZONE AUTHORITY       </t>
  </si>
  <si>
    <t xml:space="preserve">GARMENT AND TEXTILE EXPORT BOARD                  </t>
  </si>
  <si>
    <t xml:space="preserve">DTI-PHILIPPINE COMMISSION ON OVERSEAS BOARD       </t>
  </si>
  <si>
    <t xml:space="preserve">PHILIPPINE TEXTILE RESEARCH INSTITUTE             </t>
  </si>
  <si>
    <t xml:space="preserve">DTI-REGIONAL OFFICE 1 (LA UNION)                  </t>
  </si>
  <si>
    <t xml:space="preserve">DTI-REGIONAL OFFICE II (TUGUEGARAO)               </t>
  </si>
  <si>
    <t xml:space="preserve">DTI-REGIONAL OFFICE 3 MAIN (PAMPANGA)             </t>
  </si>
  <si>
    <t xml:space="preserve">DTI-REGIONAL OFFICE 3 (PAMPANGA)-C A R P          </t>
  </si>
  <si>
    <t xml:space="preserve">DTI-R O 3-PAMPANGA PROVINCIAL OFFICE              </t>
  </si>
  <si>
    <t xml:space="preserve">DTI-REGIONAL OFFICE 3 (BATAAN)                    </t>
  </si>
  <si>
    <t xml:space="preserve">DTI-REGIONAL OFFICE 3 (BULACAN)                   </t>
  </si>
  <si>
    <t xml:space="preserve">DTI-REGIONAL OFFICE 3 (TARLAC)                    </t>
  </si>
  <si>
    <t xml:space="preserve">DEPARTMENT OF TRADE AND INDUSTRY - RIV-A          </t>
  </si>
  <si>
    <t xml:space="preserve">DTI-REGIONAL OFFICE 4 (NGO-MCP)                   </t>
  </si>
  <si>
    <t xml:space="preserve">DTI-REGIONAL OFFICE 4 (CARP)                      </t>
  </si>
  <si>
    <t xml:space="preserve">DTI-REGIONAL OFFICE 6 - ILOILO CITY               </t>
  </si>
  <si>
    <t xml:space="preserve">DEPARTMENT OF TRADE AND INDUSTRY - NCR            </t>
  </si>
  <si>
    <t xml:space="preserve">DTI-REGION III-CARP (BALILI, ZAMBALES)            </t>
  </si>
  <si>
    <t xml:space="preserve">INTELLECTUAL PROPERTY OFFICE                      </t>
  </si>
  <si>
    <t xml:space="preserve">DTI-BULACAN                                       </t>
  </si>
  <si>
    <t xml:space="preserve">PUBLIC-PRIVATE PARTNERSHIP CENTER OF THE PHILS.   </t>
  </si>
  <si>
    <t xml:space="preserve">DEPT. OF TRADE &amp; INDUSTRY - REGION IV-B(MIMAROPA) </t>
  </si>
  <si>
    <t xml:space="preserve">DEPARTMENT OF TRADE AND INDUSTRY - NCR (CAMANAVA) </t>
  </si>
  <si>
    <t xml:space="preserve">DTI-NCR-AREA I (MANILA OFFICE)                    </t>
  </si>
  <si>
    <t xml:space="preserve">DTI- NCR- AREA III (MANDALUYONG CITY)             </t>
  </si>
  <si>
    <t xml:space="preserve">DEPARTMENT OF TRADE AND INDUSTRY - QUEZON         </t>
  </si>
  <si>
    <t xml:space="preserve">DTI - REG. IV-A - RIZAL PROVINCIAL OFFICE         </t>
  </si>
  <si>
    <t xml:space="preserve">DEPARTMENT OF TRADE AND INDUSTRY - CAVITE         </t>
  </si>
  <si>
    <t xml:space="preserve">DEPARTMENT OF TRADE AND INDUSTRY - LAGUNA         </t>
  </si>
  <si>
    <t>T080</t>
  </si>
  <si>
    <t xml:space="preserve">DEPARTMENT OF TRANSPORTATION AND COMMUNICATIONS   </t>
  </si>
  <si>
    <t xml:space="preserve">CIVIL AVIATION AUTHORITY OF THE PHILIPPINES       </t>
  </si>
  <si>
    <t xml:space="preserve">DOTC-BUREAU OF TRANSPORTATION                     </t>
  </si>
  <si>
    <t xml:space="preserve">CIVIL AERONAUTICS BOARD                           </t>
  </si>
  <si>
    <t xml:space="preserve">LAND TRANSPORTATION &amp; FRANCHISING REG. BOARD-MAIN </t>
  </si>
  <si>
    <t xml:space="preserve">LTFRB - REGIONAL OFFICE I   (LA UNION)            </t>
  </si>
  <si>
    <t xml:space="preserve">LTFRB - REGIONAL OFFICE II  (TUGUEGARAO)          </t>
  </si>
  <si>
    <t xml:space="preserve">LTFRB - REGIONAL OFFICE III (PAMPANGA)            </t>
  </si>
  <si>
    <t xml:space="preserve">L T F R B - REGIONAL OFFICE VI (ILOILO CITY)      </t>
  </si>
  <si>
    <t xml:space="preserve">LTFRB - REGIONAL OFFICE IX (ZAMBOANGA CITY)       </t>
  </si>
  <si>
    <t xml:space="preserve">LAND TRANSPORTATION &amp; FRANCHISING REG. BOARD-NCR  </t>
  </si>
  <si>
    <t xml:space="preserve">LAND TRANSPORTATION OFFICE - MAIN                 </t>
  </si>
  <si>
    <t xml:space="preserve">LAND TRANSPORTATION OFFICE-R O  II (TUGUEGARAO)   </t>
  </si>
  <si>
    <t xml:space="preserve">LAND TRANSPORTATION OFFICE-R O III(PAMPANGA)      </t>
  </si>
  <si>
    <t xml:space="preserve">LAND TRANSPORTATION OFFICE - REGION IVA           </t>
  </si>
  <si>
    <t xml:space="preserve">MARITIME INDUSTRY AUTHORITY (MARINA)              </t>
  </si>
  <si>
    <t xml:space="preserve">DOTC-M S I P PROJECT                              </t>
  </si>
  <si>
    <t xml:space="preserve">MUNICIPAL TELEPHONE PROJECT OFFICE                </t>
  </si>
  <si>
    <t xml:space="preserve">NATIONAL TELECOMMUNICATIONS COMMISSION            </t>
  </si>
  <si>
    <t xml:space="preserve">NATIONAL TELECOMMUNICATIONS COMMISSION - NCR      </t>
  </si>
  <si>
    <t xml:space="preserve">OFFICE OF TRANSPORTATION COOPERATIVES             </t>
  </si>
  <si>
    <t xml:space="preserve">SPECIAL TELECOM PROJECT MANAGEMENT OFFICE-C P M O </t>
  </si>
  <si>
    <t xml:space="preserve">TELECOMMUNICATIONS OFFICE - MAIN                  </t>
  </si>
  <si>
    <t xml:space="preserve">TELECOMMUNICATIONS  OFFICE - NCR                  </t>
  </si>
  <si>
    <t xml:space="preserve">TELECOMMUNICATION OFFICE-REG'L OFFICE I (BAGUIO)  </t>
  </si>
  <si>
    <t xml:space="preserve">TELECOMMUNICATION OFFICE-R O II (TUGUEGARAO CITY) </t>
  </si>
  <si>
    <t xml:space="preserve">TELECOMMUNICATION OFFICE- R O III (MALOLOS)       </t>
  </si>
  <si>
    <t xml:space="preserve">TELECOMMUNICATION OFFICE- R O IV (BATANGAS CITY)  </t>
  </si>
  <si>
    <t xml:space="preserve">TELECOMMUNICATION OFFICE-R O IV(PUBLIC CALLING)   </t>
  </si>
  <si>
    <t xml:space="preserve">TELECOMMUNICATION OFFICE-RO 5 (LEGASPI CITY)      </t>
  </si>
  <si>
    <t xml:space="preserve">TELECOMMUNICATION OFFICE-RO 6 (ILOILO)            </t>
  </si>
  <si>
    <t xml:space="preserve">DOTC-P M O - FISHING PORT PROJECT                 </t>
  </si>
  <si>
    <t xml:space="preserve">DOTC-REGION I                                     </t>
  </si>
  <si>
    <t xml:space="preserve">LAND TRANSPORTATION OFFICE - NCR                  </t>
  </si>
  <si>
    <t xml:space="preserve">COMMUNICATIONS PROGRAM MANAGEMENT OFFICE          </t>
  </si>
  <si>
    <t xml:space="preserve">DOTC-MRT3                                         </t>
  </si>
  <si>
    <t xml:space="preserve">DOTC-CORDILLERA AUTONOMOUS REGION(BAGUIO CITY)    </t>
  </si>
  <si>
    <t xml:space="preserve">PHILIPPINE COAST GUARD                            </t>
  </si>
  <si>
    <t xml:space="preserve">OFFICE FOR TRANSPORTATION SECURITY                </t>
  </si>
  <si>
    <t xml:space="preserve">NATIONAL COAST WATCH CENTER                       </t>
  </si>
  <si>
    <t xml:space="preserve">PCG  DISTRICT SOUTHERN TAGALOG                    </t>
  </si>
  <si>
    <t xml:space="preserve">NATIONAL PRIVACY COMMISSION                       </t>
  </si>
  <si>
    <t xml:space="preserve">MARITIME INDUSTRY AUTHORITY-ROV                   </t>
  </si>
  <si>
    <t>U060</t>
  </si>
  <si>
    <t xml:space="preserve">NATIONAL TELECOMMUNICATIONS COMMISSION - RO1      </t>
  </si>
  <si>
    <t>U061</t>
  </si>
  <si>
    <t xml:space="preserve">NAT'L ECONOMIC DEV'T AUTHORITY-MAIN               </t>
  </si>
  <si>
    <t xml:space="preserve">NEDA - ECONOMIC INFORMATION STAFF                 </t>
  </si>
  <si>
    <t xml:space="preserve">NEDA-P C M P - C P C - III                        </t>
  </si>
  <si>
    <t xml:space="preserve">NAT'L ECONOMIC &amp; DEV'T - REGION IV-A (CALABARZON) </t>
  </si>
  <si>
    <t xml:space="preserve">NEDA-HUMAN RESERVE DEV'T PROJECT-R O 4            </t>
  </si>
  <si>
    <t xml:space="preserve">NEDA -REGIONAL DEVELOPMENT COUNCIL-R O 4          </t>
  </si>
  <si>
    <t xml:space="preserve">NATIONAL ECONOMIC &amp; DEVELOPMENT AUTHORITY-C A R   </t>
  </si>
  <si>
    <t xml:space="preserve">NATIONAL ECONOMIC &amp; DEVELOPMENT AUTHORITY-IATCP   </t>
  </si>
  <si>
    <t xml:space="preserve">NEDA-MINOR FOREST PRODUCT DEVELOPMENT PROJECT     </t>
  </si>
  <si>
    <t xml:space="preserve">NATIONAL STATISTICAL COORDINATION BOARD-MAIN      </t>
  </si>
  <si>
    <t xml:space="preserve">NAT'L STAT'L COORD. BOARD-CHILD MONITORING PROJ.  </t>
  </si>
  <si>
    <t xml:space="preserve">NEDA-NSCB-REG'L STATISTICAL SYSTEM DEV'T PROJECT  </t>
  </si>
  <si>
    <t xml:space="preserve">NEDA-NSCB-NATIONAL STATISTICAL INFORMATION CENTER </t>
  </si>
  <si>
    <t xml:space="preserve">PHILIPPINE STATISTICS AUTHORITY (PSA)             </t>
  </si>
  <si>
    <t xml:space="preserve">PHILIPPINE INSTITUTE FOR DEVELOPMENT STUDIES      </t>
  </si>
  <si>
    <t xml:space="preserve">PHIL. NAT'L VOLUNTEER SERVICE COORDINATING AGENCY </t>
  </si>
  <si>
    <t xml:space="preserve">NEDA-PROJECT MANAGEMENT INFORMATION SERVICE       </t>
  </si>
  <si>
    <t xml:space="preserve">NATIONAL ECONOMIC &amp; DEVELOPMENT AUTHORITY-PROMYSY </t>
  </si>
  <si>
    <t xml:space="preserve">TARIFF COMMISSION, NEDA                           </t>
  </si>
  <si>
    <t xml:space="preserve">NEDA-MAIN-PRICE MONITORING STAFF                  </t>
  </si>
  <si>
    <t xml:space="preserve">NAT'L ECONOMIC &amp; DEV'T AUTHORITY - REGION IV-B    </t>
  </si>
  <si>
    <t xml:space="preserve">PHILIPPINE STATISTICS AUTHORITY-NCR               </t>
  </si>
  <si>
    <t xml:space="preserve">NEDA-REGIONAL OFFICE II-TUGUEGARAO                </t>
  </si>
  <si>
    <t xml:space="preserve">PHILIPPINE STATISTICS AUTHORITY-NCR DISTRICT III  </t>
  </si>
  <si>
    <t xml:space="preserve">PHILIPPINE STATISTIC AUTHORITY-NCR-DISTRICT II    </t>
  </si>
  <si>
    <t xml:space="preserve">PHILIPPINE STATISTICS AUTHORITY  - NCR-DISTRICT I </t>
  </si>
  <si>
    <t xml:space="preserve">PHILIPPINE STATISTICS AUTHORITY - RIZAL           </t>
  </si>
  <si>
    <t xml:space="preserve">PHILIPPINE STATISTICS AUTHORITY- REGION IV-B      </t>
  </si>
  <si>
    <t xml:space="preserve">PHILIPPINE STATISTICS AUTHORITY-NCR-DISTRICT IV   </t>
  </si>
  <si>
    <t xml:space="preserve">PHILIPPINE STATISTICS AUTHORITY - CAVITE          </t>
  </si>
  <si>
    <t xml:space="preserve">PHILIPPINE STATISTICS AUTHORITY-LAGUNA            </t>
  </si>
  <si>
    <t xml:space="preserve">PSA-BATANGAS PROV'L STATISTICAL OFFICE            </t>
  </si>
  <si>
    <t xml:space="preserve">PHILIPPINE STATISTICS AUTHORITY - QUEZON          </t>
  </si>
  <si>
    <t xml:space="preserve">PHILIPPINE STATISTICS AUTHORITY-REGION IV-A       </t>
  </si>
  <si>
    <t xml:space="preserve">PHILIPPINE STATISTICS AUTHORITY NCR V (SOUTH)     </t>
  </si>
  <si>
    <t>V046</t>
  </si>
  <si>
    <t>Constitutional Offices</t>
  </si>
  <si>
    <t xml:space="preserve">CIVIL SERVICE COMMISSION  - CENTRAL OFFICE        </t>
  </si>
  <si>
    <t xml:space="preserve">CIVIL SERVICE COMMISSION - REGION IV              </t>
  </si>
  <si>
    <t xml:space="preserve">CIVIL SERVICE COMMISSION - RO  V                  </t>
  </si>
  <si>
    <t xml:space="preserve">CIVIL SERVICE COMMISSION - NCR                    </t>
  </si>
  <si>
    <t xml:space="preserve">CAREER EXECUTIVE SERVICE BOARD                    </t>
  </si>
  <si>
    <t xml:space="preserve">COMMISSION ON AUDIT - MAIN                        </t>
  </si>
  <si>
    <t xml:space="preserve">COMMISSION ON AUDIT-MAIN (1990 ACCOUNT)           </t>
  </si>
  <si>
    <t xml:space="preserve">COA-RESEARCH DEVELOPMENT FOUNDATION               </t>
  </si>
  <si>
    <t xml:space="preserve">COA-MANPOWER DEVELOPMENT OFFICE                   </t>
  </si>
  <si>
    <t xml:space="preserve">COA-PRICE MONITORING DIVISION                     </t>
  </si>
  <si>
    <t xml:space="preserve">COA-SAVINGS &amp; LOAN ASSOCIATION OF GOV'T AGENCIES  </t>
  </si>
  <si>
    <t xml:space="preserve">COA-STATE ACCOUNTING AND AUDITING CENTER          </t>
  </si>
  <si>
    <t xml:space="preserve">COA-STATE ACCOUNTING AND AUDITING DEV'T OFFICE    </t>
  </si>
  <si>
    <t xml:space="preserve">COMMISSION ON AUDIT - N G A O - I                 </t>
  </si>
  <si>
    <t xml:space="preserve">COMMISSION ON AUDIT - REGIONAL OFFICE 3           </t>
  </si>
  <si>
    <t xml:space="preserve">COMMISSION ON AUDIT - REGION IV                   </t>
  </si>
  <si>
    <t xml:space="preserve">COMMISSION ON AUDIT - N C R                       </t>
  </si>
  <si>
    <t xml:space="preserve">COMMISSION ON HUMAN RIGHTS                        </t>
  </si>
  <si>
    <t xml:space="preserve">PROFESSIONAL REGULATION COMMISSION                </t>
  </si>
  <si>
    <t xml:space="preserve">CIVIL SERVICE COMMISSION- REGION III              </t>
  </si>
  <si>
    <t xml:space="preserve">CIVIL SERVICE COMMISSION-REGION II                </t>
  </si>
  <si>
    <t xml:space="preserve">COMMISSION ON ELECTIONS                           </t>
  </si>
  <si>
    <t xml:space="preserve">CSC-PHILIPPINE GOVERNMENT EMPLOYEES ASSOCIATION   </t>
  </si>
  <si>
    <t xml:space="preserve">COA - REGIONAL OFFICE I - LA UNION                </t>
  </si>
  <si>
    <t xml:space="preserve">CIVIL SERVICE COMMISSION- E I F                   </t>
  </si>
  <si>
    <t xml:space="preserve">CIVIL SERVICE COMMISSION-WELFARE FUND             </t>
  </si>
  <si>
    <t xml:space="preserve">CSC-FES-FRIEDRICH EBERT STIFTUNG                  </t>
  </si>
  <si>
    <t xml:space="preserve">CSC-PUBLIC SECTOR LABOR MANAGEMENT COUNCIL(PSLMC) </t>
  </si>
  <si>
    <t xml:space="preserve">COMMISSION ON HUMAN RIGHTS-NCR                    </t>
  </si>
  <si>
    <t xml:space="preserve">COA - PROVINCIAL REVENUE AUDIT GROUP(ABOLISHED)   </t>
  </si>
  <si>
    <t xml:space="preserve">CIVIL SERVICE COMMISSION - GAD                    </t>
  </si>
  <si>
    <t xml:space="preserve">CIVIL SERVICE COMMISSION-B G M DIVISION           </t>
  </si>
  <si>
    <t xml:space="preserve">CSC-PUBLIC ASSISTANT INFORMATION OFFICE           </t>
  </si>
  <si>
    <t xml:space="preserve">CIVIL SERVICE COMMISSION-CAR(BAGUIO CITY)         </t>
  </si>
  <si>
    <t xml:space="preserve">CSC-WORLD BANK FUNDED PROJECT(PHRD)               </t>
  </si>
  <si>
    <t xml:space="preserve">COMMISSION ON AUDIT-REGION IX(ZAMBOANGA CITY)     </t>
  </si>
  <si>
    <t xml:space="preserve">CIVIL SERVICE COMMISSION-OPMD-PTSD                </t>
  </si>
  <si>
    <t xml:space="preserve">CSC-EXAM'N RECRUITMENT &amp; PLACEMENT OFFICE         </t>
  </si>
  <si>
    <t xml:space="preserve">COA-ASSOCIATION OF GOV'T INTERNAL AUDITORS        </t>
  </si>
  <si>
    <t xml:space="preserve">COMMISSION ON AUDIT-REGION 10                     </t>
  </si>
  <si>
    <t xml:space="preserve">COMMISSION ON AUDIT-CAR (BENGUET)                 </t>
  </si>
  <si>
    <t xml:space="preserve">COMMISSION ON AUDIT- REGION XI ( DAVAO CITY)      </t>
  </si>
  <si>
    <t xml:space="preserve">CSC-MAIN-PERSONNEL POLICIES &amp; STD. OFFICE         </t>
  </si>
  <si>
    <t xml:space="preserve">CSC-MAIN-INTEGRATED RECORDS MGMT.OFFICE           </t>
  </si>
  <si>
    <t xml:space="preserve">COMMISSION ON AUDIT-REGION XII (COTABATO CITY)    </t>
  </si>
  <si>
    <t xml:space="preserve">ASSN. OF GOV'T ACCOUNTANTS OF THE PHILS.(AGAP)    </t>
  </si>
  <si>
    <t xml:space="preserve">COA- REGION VII- CEBU CITY                        </t>
  </si>
  <si>
    <t xml:space="preserve">COA-SAVINGS AND LOAN ASSN. OF GOV'T AUDITORS      </t>
  </si>
  <si>
    <t xml:space="preserve">CHR-THE HUMAN RIGHTS VICTIMS CLAIM'S BOARD        </t>
  </si>
  <si>
    <t xml:space="preserve">COA-REGIONAL OFFICE NO.IV-B                       </t>
  </si>
  <si>
    <t xml:space="preserve">CIVIL SERVICE COMMISSION - CARAGA                 </t>
  </si>
  <si>
    <t>W067</t>
  </si>
  <si>
    <t xml:space="preserve">COMMISSION ON HUMAN RIGHTS - REGION IV-A          </t>
  </si>
  <si>
    <t>W068</t>
  </si>
  <si>
    <t xml:space="preserve">BANGKO SENTRAL NG PILIPINAS                       </t>
  </si>
  <si>
    <t xml:space="preserve">B S P - MINT AND GOLD REFINERY                    </t>
  </si>
  <si>
    <t xml:space="preserve">B S P - OFFICE OF THE GENERAL SERVICES            </t>
  </si>
  <si>
    <t xml:space="preserve">BANGKO SENTRAL NG PILIPINAS, SECURITY PLANT       </t>
  </si>
  <si>
    <t xml:space="preserve">GOVERNMENT SERVICE INSURANCE SYSTEM               </t>
  </si>
  <si>
    <t xml:space="preserve">HOME DEV'T MUTUAL FUND - CORPORATE HEADQUARTERS   </t>
  </si>
  <si>
    <t xml:space="preserve">HOME DEV'T MUTUAL FUND-PROVIDENT MAKATI I         </t>
  </si>
  <si>
    <t xml:space="preserve">HOME DEVELOPMENT MUTUAL FUND - IMUS BRANCH        </t>
  </si>
  <si>
    <t xml:space="preserve">HOME DEVELOPMENT MUTUAL FUND - CUBAO BRANCH       </t>
  </si>
  <si>
    <t xml:space="preserve">HOME DEVELOPMENT MUTUAL FUND-EDSA EAST BRANCH     </t>
  </si>
  <si>
    <t xml:space="preserve">HOME DEVELOPMENT MUTUAL FUND - MANILA BRANCH      </t>
  </si>
  <si>
    <t xml:space="preserve">HOME DEVELOPMENT MUTUAL FUND - CALOOCAN BRANCH    </t>
  </si>
  <si>
    <t xml:space="preserve">HOME DEVELOPMENT MUTUAL FUND - CALAMBA BRANCH     </t>
  </si>
  <si>
    <t xml:space="preserve">HOME DEV'T MUTUAL FUND - LUCENA REGIONAL OFFICE   </t>
  </si>
  <si>
    <t xml:space="preserve">HOME DEVELOPMENT MUTUAL FUND - PASAY BRANCH       </t>
  </si>
  <si>
    <t xml:space="preserve">HOME DEVELOPMENT MUTUAL FUND-PROVIDENT, ORTIGAS   </t>
  </si>
  <si>
    <t xml:space="preserve">HOME DEVELOPMENT MUTUAL FUND-PAMPANGA             </t>
  </si>
  <si>
    <t xml:space="preserve">HOME GUARANTY CORPORATION                         </t>
  </si>
  <si>
    <t xml:space="preserve">NATIONAL HOME MORTGAGE FINANCE CORPORATION        </t>
  </si>
  <si>
    <t xml:space="preserve">NATIONAL HOUSING AUTHORITY                        </t>
  </si>
  <si>
    <t xml:space="preserve">NAT'L HOUSING AUTHORITY-DAGAT-DAGATAN DEV'T PROJ. </t>
  </si>
  <si>
    <t xml:space="preserve">NATIONAL HOUSING AUTHORITY-PALAWAN PROJECT OFFICE </t>
  </si>
  <si>
    <t xml:space="preserve">PHILIPPINE AMUSEMENT AND GAMING CORPORATION       </t>
  </si>
  <si>
    <t xml:space="preserve">PHILIPPINE CHARITY SWEEPSTAKES OFFICE             </t>
  </si>
  <si>
    <t xml:space="preserve">PHILIPPINE INTERNATIONAL CONVENTION CENTER(PICC)  </t>
  </si>
  <si>
    <t xml:space="preserve">SOCIAL SECURITY SYSTEM                            </t>
  </si>
  <si>
    <t xml:space="preserve">SOCIAL SECURITY SYSTEM-BRANCH I(BAGUIO CITY)      </t>
  </si>
  <si>
    <t xml:space="preserve">SOCIAL SECURITY SYSTEM - R O  3  ( N C R )        </t>
  </si>
  <si>
    <t xml:space="preserve">SOCIAL SECURITY SYSTEM - R O  4  (BRANCH 4)       </t>
  </si>
  <si>
    <t xml:space="preserve">SOCIAL SECURITY SYSTEM - LA UNION BRANCH          </t>
  </si>
  <si>
    <t xml:space="preserve">DEVELOPMENT BANK OF THE PHILIPPINES               </t>
  </si>
  <si>
    <t xml:space="preserve">EMPLOYEES' COMPENSATION COMMISSION                </t>
  </si>
  <si>
    <t xml:space="preserve">FARM SYSTEM DEVELOPMENT CORPORATION - GEMCOR      </t>
  </si>
  <si>
    <t xml:space="preserve">GOVERNMENT CORPORATE MONITORING &amp; COORD.AGENCY    </t>
  </si>
  <si>
    <t xml:space="preserve">INSTRUCTIONAL MATERIALS CORPORATION/IMDC          </t>
  </si>
  <si>
    <t xml:space="preserve">LIGHT RAIL TRANSIT AUTHORITY                      </t>
  </si>
  <si>
    <t xml:space="preserve">LRTA-METRO TRANSIT ORGANIZATION, INC.             </t>
  </si>
  <si>
    <t xml:space="preserve">LOCAL WATER UTILITIES ADMINISTRATION              </t>
  </si>
  <si>
    <t xml:space="preserve">LWUA-INTERNATIONAL TRAINING NETWORK PROJECT       </t>
  </si>
  <si>
    <t xml:space="preserve">LUNG CENTER OF THE PHILIPPINES                    </t>
  </si>
  <si>
    <t xml:space="preserve">MANILA INTERNATIONAL AIRPORT AUTHORITY            </t>
  </si>
  <si>
    <t xml:space="preserve">METROPOLITAN WATERWORKS &amp; SEWERAGE SYSTEM         </t>
  </si>
  <si>
    <t xml:space="preserve">NATIONAL ELECTRIFICATION ADMINISTRATION           </t>
  </si>
  <si>
    <t xml:space="preserve">NATIONAL ELECTRIFIC'N ADMINISTRATION-SEED         </t>
  </si>
  <si>
    <t xml:space="preserve">NATIONAL FOOD AUTHORITY                           </t>
  </si>
  <si>
    <t xml:space="preserve">NATIONAL FOOD AUTHORITY - NCR                     </t>
  </si>
  <si>
    <t xml:space="preserve">NATIONAL IRRIGATION ADMINISTRATION                </t>
  </si>
  <si>
    <t xml:space="preserve">NIA-INTERNATIONAL IRRIGATION MANAGEMENT INSTITUTE </t>
  </si>
  <si>
    <t xml:space="preserve">NIA-PHILIPPINE MEDIUM SCALE IRRIGATION PROJECT    </t>
  </si>
  <si>
    <t xml:space="preserve">NATIONAL IRRIGATION ADMINISTRATION - R O  4       </t>
  </si>
  <si>
    <t xml:space="preserve">NATIONAL KIDNEY AND TRANSPLANT INSTITUTE          </t>
  </si>
  <si>
    <t xml:space="preserve">NATIONAL POWER CORPORATION                        </t>
  </si>
  <si>
    <t xml:space="preserve">NATIONAL POWER CORPORATION - BAGUIO CITY          </t>
  </si>
  <si>
    <t xml:space="preserve">NATIONAL RESEARCH COUNCIL OF THE PHILIPPINES      </t>
  </si>
  <si>
    <t xml:space="preserve">NATURAL RESOURCES DEVELOPMENT CORPORATION         </t>
  </si>
  <si>
    <t xml:space="preserve">PHILIPPINE AEROSPACE DEVELOPMENT CORPORATION      </t>
  </si>
  <si>
    <t xml:space="preserve">PHILIPPINE COCONUT AUTHORITY - MAIN               </t>
  </si>
  <si>
    <t xml:space="preserve">PHILIPPINE COCONUT AUTHORITY - REGIONS I - IV-B   </t>
  </si>
  <si>
    <t xml:space="preserve">PHILIPPINE COORDINATING COMM.ON ASIAN DEV'T BANK  </t>
  </si>
  <si>
    <t xml:space="preserve">COTTON DEVELOPMENT ADMIN. (Please use D094)       </t>
  </si>
  <si>
    <t xml:space="preserve">TOURISM PROMOTIONS BOARD                          </t>
  </si>
  <si>
    <t xml:space="preserve">NATIONAL DAIRY AUTHORITY                          </t>
  </si>
  <si>
    <t xml:space="preserve">PHILIPPINE EXPORT-IMPORT CREDIT AGENCY            </t>
  </si>
  <si>
    <t xml:space="preserve">PHILIPPINE HEART CENTER                           </t>
  </si>
  <si>
    <t xml:space="preserve">PHILIPPINE HEALTH INSURANCE CORPORATION           </t>
  </si>
  <si>
    <t xml:space="preserve">PHILIPPINE INTERNATIONAL TRADING CORPORATION      </t>
  </si>
  <si>
    <t xml:space="preserve">PHILIPPINE POSTAL CORPORATION                     </t>
  </si>
  <si>
    <t xml:space="preserve">PHILIPPINE POSTAL CORPORATION - R O  3            </t>
  </si>
  <si>
    <t xml:space="preserve">PHILIPPINE POSTAL CORPORATION - MEGA MANILA       </t>
  </si>
  <si>
    <t xml:space="preserve">QUEDAN AND RURAL CREDIT GUARANTEE CORPORATION     </t>
  </si>
  <si>
    <t xml:space="preserve">RURAL WATER DEVELOPMENT CORPORATION               </t>
  </si>
  <si>
    <t xml:space="preserve">SUGAR REGULATORY ADMINISTRATION                   </t>
  </si>
  <si>
    <t xml:space="preserve">TECHNOLOGY AND LIVELIHOOD RESOURCE CENTER-MAIN    </t>
  </si>
  <si>
    <t xml:space="preserve">T L R C - SAN MIGUEL TOY CITY                     </t>
  </si>
  <si>
    <t xml:space="preserve">T L R C - FUNDS FOR 1080 HEIFERS                  </t>
  </si>
  <si>
    <t xml:space="preserve">CREDIT DEVELOPMENT LOAN FUND                      </t>
  </si>
  <si>
    <t xml:space="preserve">COTTON RESEARCH DEVELOPMENT INSTITUTE             </t>
  </si>
  <si>
    <t xml:space="preserve">FARM SYSTEM DEVELOPMENT CORPORATION - BULACAN II  </t>
  </si>
  <si>
    <t xml:space="preserve">CULTURAL CENTER OF THE PHILIPPINES                </t>
  </si>
  <si>
    <t xml:space="preserve">FOOD TERMINAL INCORPORATED                        </t>
  </si>
  <si>
    <t xml:space="preserve">LWUA-PHILIPPINE WATERWORKS ASSOCIATION, INC.      </t>
  </si>
  <si>
    <t xml:space="preserve">METROPOLITAN WATERWORKS &amp; SEWERAGE SYS-REGULATORY </t>
  </si>
  <si>
    <t xml:space="preserve">METRO MANILA TRANSIT CORPORATION                  </t>
  </si>
  <si>
    <t xml:space="preserve">NATIONAL TOBACCO ADMINISTRATION                   </t>
  </si>
  <si>
    <t xml:space="preserve">PHILIPPINE AMANAH BANK - CAGAYAN DE ORO CITY      </t>
  </si>
  <si>
    <t xml:space="preserve">PHILIPPINE AMANAH BANK - JOLO BRANCH              </t>
  </si>
  <si>
    <t xml:space="preserve">AL-AMANAH ISLAMIC INVESTMENT BANK OF THE PHILS.   </t>
  </si>
  <si>
    <t xml:space="preserve">PHILIPPINE AMANAH BANK - ZAMBOANGA CITY           </t>
  </si>
  <si>
    <t xml:space="preserve">PHILIPPINE CHILDREN'S MEDICAL CENTER (LNK)        </t>
  </si>
  <si>
    <t xml:space="preserve">PHILIPPINE CROP INSURANCE CORPORATION             </t>
  </si>
  <si>
    <t xml:space="preserve">PHILIPPINE DEPOSIT INSURANCE CORPORATION          </t>
  </si>
  <si>
    <t xml:space="preserve">PHILIPPINE VIRGINIA TOBACCO ADMINISTRATION        </t>
  </si>
  <si>
    <t xml:space="preserve">MWSS-MWSP III                                     </t>
  </si>
  <si>
    <t xml:space="preserve">SMALL BUSINESS GUARANTEE AND FINANCE CORP.        </t>
  </si>
  <si>
    <t xml:space="preserve">HOME DEVELOPMENT MUTUAL FUND-INT'L OPER'N GROUP   </t>
  </si>
  <si>
    <t xml:space="preserve">NATIONAL FOOD AUTHORITY - EAST DISTRICT OFFICE    </t>
  </si>
  <si>
    <t xml:space="preserve">NATIONAL FOOD AUTHORITY-NORTH DISTRICT OFFICE     </t>
  </si>
  <si>
    <t xml:space="preserve">NATIONAL FOOD AUTHORITY - SOUTH DISTRICT OFFICE   </t>
  </si>
  <si>
    <t xml:space="preserve">NAT'L DAIRY AUTHORITY-SOUTH LUZON FIELD OFFICE    </t>
  </si>
  <si>
    <t xml:space="preserve">HOME DEVELOPMENT MUTUAL FUND-TSHG-SOUTH SECTOR    </t>
  </si>
  <si>
    <t xml:space="preserve">NATIONAL DEVELOPMENT COMPANY                      </t>
  </si>
  <si>
    <t xml:space="preserve">PEA TOLLWAY CORPORATION                           </t>
  </si>
  <si>
    <t xml:space="preserve">DUTY FREE PHILIPPINES                             </t>
  </si>
  <si>
    <t xml:space="preserve">PNOC - ALTERNATIVE FUELS CORPORATION              </t>
  </si>
  <si>
    <t>Local Water District</t>
  </si>
  <si>
    <t xml:space="preserve">PAGSANJAN WATER DISTRICT                          </t>
  </si>
  <si>
    <t xml:space="preserve">M W S S - REGULATORY OFFICE                       </t>
  </si>
  <si>
    <t xml:space="preserve">DEVELOPMENT BANK OF THE PHILIPPINES - MAIN        </t>
  </si>
  <si>
    <t xml:space="preserve">FOOD DEVELOPMENT CENTER - NATIONAL FOOD AUTHORITY </t>
  </si>
  <si>
    <t xml:space="preserve">QUEDAN AND RURAL CREDIT GUARANTEE CORP.- NCR      </t>
  </si>
  <si>
    <t xml:space="preserve">NATIONAL FOOD AUTHORITY-BATANGAS PROV'L OFFICE    </t>
  </si>
  <si>
    <t xml:space="preserve">NATIONAL FOOD AUTHORITY - REGION IV               </t>
  </si>
  <si>
    <t xml:space="preserve">NATIONAL TRANSMISSION CORPORATION (TRANSCO )      </t>
  </si>
  <si>
    <t xml:space="preserve">LANDBANK OF THE PHILIPPINES - HEAD OFFICE         </t>
  </si>
  <si>
    <t xml:space="preserve">PHILIPPINE PORTS AUTHORITY - PMO BATANGAS         </t>
  </si>
  <si>
    <t xml:space="preserve">SILANG WATER DISTRICT                             </t>
  </si>
  <si>
    <t xml:space="preserve">NATIONAL FOOD AUTHORITY - REGION IV-B             </t>
  </si>
  <si>
    <t xml:space="preserve">PHILIPPINE PORTS AUTHORITY-PMO-PUERTO PRINCESA    </t>
  </si>
  <si>
    <t xml:space="preserve">PHILIPPINE PORTS AUTHORITY - HEAD OFFICE          </t>
  </si>
  <si>
    <t xml:space="preserve">PHILIPPINE PORTS AUTHORITY-ICT PHASE II           </t>
  </si>
  <si>
    <t xml:space="preserve">PHILIPPINE PORTS AUTHORITY-PMO-NCR-NORTH          </t>
  </si>
  <si>
    <t xml:space="preserve">PHILIPPINE PORTS AUTHORITY-PMO-BATANGAS           </t>
  </si>
  <si>
    <t xml:space="preserve">PHILIPPINE PORTS AUTHORITY - PDO-MANILA/N. LUZON  </t>
  </si>
  <si>
    <t xml:space="preserve">PHILIPPINE PORTS AUTHORITY - PMO-NCR-SOUTH        </t>
  </si>
  <si>
    <t xml:space="preserve">PHILIPPINE PORTS AUTHORITY - PMO CALAPAN          </t>
  </si>
  <si>
    <t xml:space="preserve">LAGUNA WATER DISTRICT                             </t>
  </si>
  <si>
    <t xml:space="preserve">N F A-REG'L OFFICE-SANTIAGO CITY                  </t>
  </si>
  <si>
    <t xml:space="preserve">NATIONAL IRRIGATION ADMINISTRATION - BBMP         </t>
  </si>
  <si>
    <t xml:space="preserve">PHILIPPINE POSTAL CORP.-REGION III(PAMPANGA)      </t>
  </si>
  <si>
    <t xml:space="preserve">ANTI-MONEY LAUNDERING COUNCIL                     </t>
  </si>
  <si>
    <t xml:space="preserve">TAGAYTAY CITY WATER DISTRICT                      </t>
  </si>
  <si>
    <t xml:space="preserve">CARMONA WATER DISTRICT                            </t>
  </si>
  <si>
    <t xml:space="preserve">SAN PEDRO WATER DISTRICT                          </t>
  </si>
  <si>
    <t xml:space="preserve">NATIONAL FOOD AUTHORITY - CAR                     </t>
  </si>
  <si>
    <t xml:space="preserve">NAT'L FOOD AUTHORITY-REG.IV-MAMBURAO,OCC.MDO.     </t>
  </si>
  <si>
    <t xml:space="preserve">BATAAN TECHNOLOGY PARK, INC.                      </t>
  </si>
  <si>
    <t xml:space="preserve">BASES CONVERSION DEVELOPMENT AUTHORITY - MHI      </t>
  </si>
  <si>
    <t xml:space="preserve">DBP - DATA CENTER                                 </t>
  </si>
  <si>
    <t xml:space="preserve">GENERAL MARIANO ALVAREZ WATER DISTRICT            </t>
  </si>
  <si>
    <t xml:space="preserve">PEOPLE'S CREDIT AND FINANCE CORPORATION           </t>
  </si>
  <si>
    <t xml:space="preserve">TERESA WATER DISTRICT                             </t>
  </si>
  <si>
    <t xml:space="preserve">PHIL.HEALTH INSURANCE CORPORATION - REGION - IV A </t>
  </si>
  <si>
    <t xml:space="preserve">PHILHEALTH CORP.-REGION VII(CEBU CITY)            </t>
  </si>
  <si>
    <t xml:space="preserve">DEVELOPMENT ACADEMY OF THE PHILS.-MINDANAO        </t>
  </si>
  <si>
    <t xml:space="preserve">GOV'T SERVICE INSURANCE SYSTEM - BATANGAS BRANCH  </t>
  </si>
  <si>
    <t xml:space="preserve">GOV'T SERVICE INSURANCE SYSTEM - PAMPANGA         </t>
  </si>
  <si>
    <t xml:space="preserve">PHILHEALTH CORP.-REGION III-PAMPANGA              </t>
  </si>
  <si>
    <t xml:space="preserve">NAT'L FOOD AUTHORITY-ZAMBOANGA CITY               </t>
  </si>
  <si>
    <t xml:space="preserve">NAT'L FOOD AUTHORITY-RO 1-LA UNION                </t>
  </si>
  <si>
    <t xml:space="preserve">PHILHEALTH INSURANCE CORP.-PRO I-DAGUPAN CITY     </t>
  </si>
  <si>
    <t xml:space="preserve">PROCUREMENT WATCH INCORPORATED                    </t>
  </si>
  <si>
    <t xml:space="preserve">NAT'L IRRIGATION ADMIN.-REG.1-URDANETA            </t>
  </si>
  <si>
    <t xml:space="preserve">MORONG WATER DISTRICT RIZAL                       </t>
  </si>
  <si>
    <t xml:space="preserve">GSIS - LEGAZPI                                    </t>
  </si>
  <si>
    <t xml:space="preserve">PHIL. HEALTH INSURANCE CORPORATION - REGION IV-B  </t>
  </si>
  <si>
    <t xml:space="preserve">NAT'L FOOD AUTHORITY-METRO TRANSPORT OFFICE       </t>
  </si>
  <si>
    <t xml:space="preserve">PHILIPPINE NATIONAL OIL COMPANY - MAIN OFFICE     </t>
  </si>
  <si>
    <t xml:space="preserve">PHILHEALTH INSURANCE CORP.-ILOILO                 </t>
  </si>
  <si>
    <t xml:space="preserve">PHILIPPINE POSTAL SAVINGS BANK, INC.              </t>
  </si>
  <si>
    <t xml:space="preserve">CALAMBA WATER DISTRICT                            </t>
  </si>
  <si>
    <t xml:space="preserve">LEGAZPI CITY WATER DISTRICT                       </t>
  </si>
  <si>
    <t xml:space="preserve">LIGHT RAIL TRANSIT AUTHORITY-LINE 2-PMO           </t>
  </si>
  <si>
    <t xml:space="preserve">PHILIPPINE MINING DEVELOPMENT CORPORATION         </t>
  </si>
  <si>
    <t xml:space="preserve">GSIS-PAGADIAN CITY BRANCH                         </t>
  </si>
  <si>
    <t xml:space="preserve">PNCC-SKYWAY CORPORATION                           </t>
  </si>
  <si>
    <t xml:space="preserve">NATIONAL IRRIGATION ADMIN.-REG. XII-COTABATO      </t>
  </si>
  <si>
    <t xml:space="preserve">PORO POINT MGMT. CORP.-SN. FERNANDO, LA UNION     </t>
  </si>
  <si>
    <t xml:space="preserve">NAT'L IRRIGATION ADMIN.-REGION IV-PILA,LAGUNA     </t>
  </si>
  <si>
    <t xml:space="preserve">NAT'L IRRIGATION ADMIN.-REGION 2-CAUAYAN,ISABELA  </t>
  </si>
  <si>
    <t xml:space="preserve">GUINAYANGAN WATER DISTRICT                        </t>
  </si>
  <si>
    <t xml:space="preserve">BAGUIO WATER DISTRICT                             </t>
  </si>
  <si>
    <t xml:space="preserve">LAND BANK OF THE PHILS.-KATIPUNAN BRANCH          </t>
  </si>
  <si>
    <t xml:space="preserve">CLARK INTERNATIONAL AIRPORT CORPORATION           </t>
  </si>
  <si>
    <t xml:space="preserve">PHIL.CHARITY SWEEPSTAKES OFFICE-RIZAL-PDO         </t>
  </si>
  <si>
    <t xml:space="preserve">GOV'T SERVICE INSURANCE SYSTEM-LUCENA CITY BRANCH </t>
  </si>
  <si>
    <t xml:space="preserve">NATIONAL FOOD AUTHORITY-PALAWAN PROV'L OFFICE     </t>
  </si>
  <si>
    <t xml:space="preserve">GOV'T SERVICE INSURANCE SYSTEM-QUEZON CITY OFFICE </t>
  </si>
  <si>
    <t xml:space="preserve">PEOPLE'S TV NETWORK INC.(NBN-4)                   </t>
  </si>
  <si>
    <t xml:space="preserve">PHILIPPINE INFRASTRUCTURE CORP.                   </t>
  </si>
  <si>
    <t xml:space="preserve">PITC-PHARMA INC.                                  </t>
  </si>
  <si>
    <t xml:space="preserve">PALACIO DEL GOBERNADOR CONDOMINIUM CORP.          </t>
  </si>
  <si>
    <t xml:space="preserve">LANDBANK COUNTRYSIDE DEVELOPMENT FOUNDATION       </t>
  </si>
  <si>
    <t xml:space="preserve">NATIONAL FOOD AUTHORITY-REGION IV-ROMBLON         </t>
  </si>
  <si>
    <t xml:space="preserve">NORTH LUZON RAILWAYS CORPORATION                  </t>
  </si>
  <si>
    <t xml:space="preserve">MABALACAT WATER DISTRICT                          </t>
  </si>
  <si>
    <t xml:space="preserve">NATIONAL FOOD AUTHORITY-LEGAZPI CITY              </t>
  </si>
  <si>
    <t xml:space="preserve">SOCIAL HOUSING FINANCE CORPORATION                </t>
  </si>
  <si>
    <t xml:space="preserve">LANDBANK OF THE PHILIPPINES - QC CIRCLE BRANCH    </t>
  </si>
  <si>
    <t xml:space="preserve">NATIONAL TRANSMISSION CORPORATION-S L O M         </t>
  </si>
  <si>
    <t xml:space="preserve">DBP LEASING CORPORATION                           </t>
  </si>
  <si>
    <t xml:space="preserve">LAND BANK OF THE PHILIPPINES-U.N AVENUE BRANCH    </t>
  </si>
  <si>
    <t xml:space="preserve">PNOC EXPLORATION CORPORATION                      </t>
  </si>
  <si>
    <t xml:space="preserve">PAGADIAN WATER DISTRICT                           </t>
  </si>
  <si>
    <t xml:space="preserve">DEVELOPMENT BANK OF THE PHILS -PHIL. HEART CENTER </t>
  </si>
  <si>
    <t xml:space="preserve">NATIONAL FOOD AUTHORITY-REG'L FIELD OFFICE NO. 3  </t>
  </si>
  <si>
    <t xml:space="preserve">PHIL. HEALTH INSURANCE CORP- NCR &amp; RIZAL GROUP    </t>
  </si>
  <si>
    <t xml:space="preserve">PHILIPPINE AGR'CULTURE DEV'T COMMERCIAL CORP.     </t>
  </si>
  <si>
    <t xml:space="preserve">DEVELOPMENT BANK OF THE PHILS - MANILA CASH UNIT  </t>
  </si>
  <si>
    <t xml:space="preserve">DEVELOPMENT BANK OF THE PHILIPPINES - RMC MM      </t>
  </si>
  <si>
    <t xml:space="preserve">COTTAGE INDUSTRY TECHNOLOGY CENTER                </t>
  </si>
  <si>
    <t xml:space="preserve">ANGELES CITY WATER DISTRICT                       </t>
  </si>
  <si>
    <t xml:space="preserve">NATIONAL IRRIGATION ADMINISTRATION - REGION III   </t>
  </si>
  <si>
    <t xml:space="preserve">NORTHERN FOODS CORPORATION                        </t>
  </si>
  <si>
    <t xml:space="preserve">PITC-ONE TOWN ONE PRODUCT (OTOP) DEPOT            </t>
  </si>
  <si>
    <t xml:space="preserve">MASBATE-MOBO WATER DISTRICT                       </t>
  </si>
  <si>
    <t xml:space="preserve">BASES CONVERSION AND DEVELOPMENT AUTHORITY - MAIN </t>
  </si>
  <si>
    <t xml:space="preserve">PHILIPPINE RECLAMATION AUTHORITY                  </t>
  </si>
  <si>
    <t xml:space="preserve">CAGAYAN ECONOMIC ZONE AUTHORITY                   </t>
  </si>
  <si>
    <t xml:space="preserve">HOME DEVELOPMENT MUTUAL FUND - MALOLOS BRANCH     </t>
  </si>
  <si>
    <t xml:space="preserve">HOME DEVELOPMENT MUTUAL FUND - MAKATI II BRANCH   </t>
  </si>
  <si>
    <t xml:space="preserve">PAG-IBIG FUND - BATANGAS                          </t>
  </si>
  <si>
    <t xml:space="preserve">NAVOTAS FISHING PORT - PFDA                       </t>
  </si>
  <si>
    <t xml:space="preserve">DEVELOPMENT ACADEMY OF THE PHILIPPINES            </t>
  </si>
  <si>
    <t xml:space="preserve">PHILIPPINE VETERANS AFFAIRS OFFICE, DND           </t>
  </si>
  <si>
    <t xml:space="preserve">PHILIPPINE CHILDREN'S MEDICAL CENTER              </t>
  </si>
  <si>
    <t xml:space="preserve">PHIL. INST. OF TRAD'L &amp; ALTERNATIVE HEALTH CARE   </t>
  </si>
  <si>
    <t xml:space="preserve">AUTHORITY OF THE FREEPORT AREA OF BATAAN (AFAB)   </t>
  </si>
  <si>
    <t xml:space="preserve">PHILIPPINE ECONOMIC ZONE AUTHORITY                </t>
  </si>
  <si>
    <t xml:space="preserve">CAVITE ECONOMIC ZONE - PEZA                       </t>
  </si>
  <si>
    <t xml:space="preserve">HDMF-QUEZON CITY (OLD ACCOUNT)                    </t>
  </si>
  <si>
    <t xml:space="preserve">HOME DEVELOPMENT MUTUAL FUND-LA UNION             </t>
  </si>
  <si>
    <t xml:space="preserve">HOME DEVELOPMENT AND MUTUAL FUND-TUGUEGARAO       </t>
  </si>
  <si>
    <t xml:space="preserve">HDMF (PAG-IBIG FUND)-DINALUPIHAN BRANCH           </t>
  </si>
  <si>
    <t xml:space="preserve">AURORA PACIFIC ECONOMIC ZONE &amp; FREEPORT AUTHORITY </t>
  </si>
  <si>
    <t xml:space="preserve">HOME DEVELOPMENT MUTUAL FUND - CALAPAN BRANCH     </t>
  </si>
  <si>
    <t xml:space="preserve">PHILIPPINE HEALTH INSURANCE CORP. - REGION III    </t>
  </si>
  <si>
    <t xml:space="preserve">PHILIPPINE AMUSEMENT &amp; GAMING CORP.-PARAÑAQUE     </t>
  </si>
  <si>
    <t xml:space="preserve">PHILIPPINE AMUSEMENT &amp; GAMING CORP. - TAGAYTAY    </t>
  </si>
  <si>
    <t xml:space="preserve">DEVELOPMENT BANK OF THE PHILIPPINES - MARIKINA    </t>
  </si>
  <si>
    <t xml:space="preserve">PHILIPPINE PHARMA PROCUREMENT, INC.               </t>
  </si>
  <si>
    <t xml:space="preserve">CITY OF MALOLOS WATER DISTRICT                    </t>
  </si>
  <si>
    <t xml:space="preserve">PHIL. AMUSEMENT &amp; GAMING CORPORATION-HERITAGE     </t>
  </si>
  <si>
    <t xml:space="preserve">NATIONAL AGRIBUSINESS CORPORATION                 </t>
  </si>
  <si>
    <t xml:space="preserve">DEV'T BANK OF THE PHILS.- CAMP AGUINALDO BRANCH   </t>
  </si>
  <si>
    <t xml:space="preserve">MARAGONDON WATER DISTRICT                         </t>
  </si>
  <si>
    <t xml:space="preserve">PHILLBO, INC.-REGION V                            </t>
  </si>
  <si>
    <t xml:space="preserve">HOME DEVELOPMENT MUTUAL FUND - MAKATI III BRANCH  </t>
  </si>
  <si>
    <t xml:space="preserve">PHILIPPINE LEAGUE OF LOCAL BUDGET OFFICERS, INC.  </t>
  </si>
  <si>
    <t xml:space="preserve">SUBIC BAY METROPOLITAN AUTHORITY                  </t>
  </si>
  <si>
    <t xml:space="preserve">NATIONAL FOOD AUTHORITY - AURORA                  </t>
  </si>
  <si>
    <t xml:space="preserve">PHIL. CHARITY SWEEPSTAKES OFFICE - CAVITE BRANCH  </t>
  </si>
  <si>
    <t xml:space="preserve">NATIONAL FOOD AUTHORITY - BATAAN                  </t>
  </si>
  <si>
    <t xml:space="preserve">PHIL. CHARITY SWEEPSTAKES OFFICE - RIZAL BRANCH   </t>
  </si>
  <si>
    <t xml:space="preserve">NAT'L FOOD AUTHORITY - NUEVA ECIJA BRANCH OFFICE  </t>
  </si>
  <si>
    <t xml:space="preserve">PHIL. CHARITY SWEEPSTAKES OFFICE - LAGUNA BRANCH  </t>
  </si>
  <si>
    <t xml:space="preserve">SOUTHERN PHILIPPINES DEVELOPMENT AUTHORITY        </t>
  </si>
  <si>
    <t xml:space="preserve">DEV'T BANK OF THE PHILIPPINES - VALENZUELA BRANCH </t>
  </si>
  <si>
    <t xml:space="preserve">NATIONAL FOOD AUTHORITY - TARLAC                  </t>
  </si>
  <si>
    <t xml:space="preserve">NATIONAL POWER CORPORATION - SPUG LUZON           </t>
  </si>
  <si>
    <t xml:space="preserve">DEV'T BANK OF THE PHILS - QUEZON AVE BRANCH       </t>
  </si>
  <si>
    <t xml:space="preserve">CREDIT INFORMATION CORPORATION                    </t>
  </si>
  <si>
    <t xml:space="preserve">PHILIPPINE NATIONAL RAILWAYS                      </t>
  </si>
  <si>
    <t xml:space="preserve">DEVELOPMENT BANK OF THE PHILIPPINES - TAGUIG CITY </t>
  </si>
  <si>
    <t xml:space="preserve">LANDBANK OF THE PHILIPPINES - BUENDIA BRANCH      </t>
  </si>
  <si>
    <t xml:space="preserve">PHILIPPINE AMUSEMENT &amp; GAMING CORP.-PAVILION      </t>
  </si>
  <si>
    <t xml:space="preserve">TRECE MARTIRES CITY WATER DISTRICT                </t>
  </si>
  <si>
    <t xml:space="preserve">PHILIPPINE BUSINESS FOR SOCIAL PROGRESS           </t>
  </si>
  <si>
    <t xml:space="preserve">LANDBANK OF THE PHILIPPINES - MUNTINLUPA BRANCH   </t>
  </si>
  <si>
    <t xml:space="preserve">LAND BANK OF THE PHILIPPINES - ROXAS BLVD.        </t>
  </si>
  <si>
    <t xml:space="preserve">NATIONAL FOOD AUTHORITY - REGION III              </t>
  </si>
  <si>
    <t xml:space="preserve">LANDBANK OF THE PHILIPPINES - BACLARAN BRANCH     </t>
  </si>
  <si>
    <t xml:space="preserve">GOV'T SERVICE INSURANCE SYS.- BULACAN BRANCH      </t>
  </si>
  <si>
    <t xml:space="preserve">APO PRODUCTION UNIT, INCORPORATED                 </t>
  </si>
  <si>
    <t xml:space="preserve">LANDBANK OF THE PHILIPPINES - SHAW BLVD BRANCH    </t>
  </si>
  <si>
    <t xml:space="preserve">LANDBANK OF THE PHILIPPINES - QUEZON AVE BR.      </t>
  </si>
  <si>
    <t xml:space="preserve">LANDBANK OF THE PHILS-PHILCOA BRANCH              </t>
  </si>
  <si>
    <t xml:space="preserve">LANDBANK OF THE PHILS.-PASEO DE ROXAS BRANCH      </t>
  </si>
  <si>
    <t xml:space="preserve">NATIONAL  LIVELIHOOD DEVELOPMENT CORP.            </t>
  </si>
  <si>
    <t xml:space="preserve">GOV'T SERVICE INSURANCE SYSTEM - LAGUNA BRANCH    </t>
  </si>
  <si>
    <t xml:space="preserve">LAND BANK OF THE PHILIPPINES - ORTIGAS CTR. EXTN. </t>
  </si>
  <si>
    <t xml:space="preserve">GSIS-PAMPANGA BRANCH                              </t>
  </si>
  <si>
    <t xml:space="preserve">LANDBANK OF THE PHILS.- PASIG CITY HALL EXTN.     </t>
  </si>
  <si>
    <t xml:space="preserve">DEV'T BANK OF THE PHILS.-NAKPIL BRANCH            </t>
  </si>
  <si>
    <t xml:space="preserve">LAND BANK OF THE PHILIPPINES - INTRAMUROS BRANCH  </t>
  </si>
  <si>
    <t xml:space="preserve">DEVELOPMENT BANK OF THE PHILIPPINES - PARANAQUE   </t>
  </si>
  <si>
    <t xml:space="preserve">LBP INSURANCE  BROKERAGE, INC.                    </t>
  </si>
  <si>
    <t xml:space="preserve">DBP-ALABANG BRANCH                                </t>
  </si>
  <si>
    <t xml:space="preserve">DBP-MAKATI BRANCH                                 </t>
  </si>
  <si>
    <t xml:space="preserve">LAND BANK OF THE PHILIPPINES-BOC-MICP BRANCH      </t>
  </si>
  <si>
    <t xml:space="preserve">PNOC-RENEWABLE CORPORATION (RC)                   </t>
  </si>
  <si>
    <t xml:space="preserve">INDANG WATER DISTRICT                             </t>
  </si>
  <si>
    <t xml:space="preserve">VETERANS FEDERATION OF THE PHILIPPINES            </t>
  </si>
  <si>
    <t xml:space="preserve">NAT'L FOOD AUTHORITY-SAN JOSE, OCCIDENTAL MDO.    </t>
  </si>
  <si>
    <t xml:space="preserve">PHIL. CHARITY SWEEPSTAKES OFFICE-BULACAN BRANCH   </t>
  </si>
  <si>
    <t>DEV'T BANK OF THE PHILS-BARANGKA ILAYA,  MAND.CITY</t>
  </si>
  <si>
    <t xml:space="preserve">MASAGANANG SAKAHAN INCORPORATED                   </t>
  </si>
  <si>
    <t xml:space="preserve">LAND BANK OF THE PHILS.-NIA BRANCH, QUEZON CITY   </t>
  </si>
  <si>
    <t xml:space="preserve">PAG-IBIG FUND-ANTIPOLO BRANCH                     </t>
  </si>
  <si>
    <t xml:space="preserve">PHILIPPINE SUGAR CORPORATION                      </t>
  </si>
  <si>
    <t xml:space="preserve">DEVELOPMENT BANK OF THE PHILS-PASAY CITY BRANCH   </t>
  </si>
  <si>
    <t xml:space="preserve">AMADEO WATER DISTRICT                             </t>
  </si>
  <si>
    <t xml:space="preserve">CABUYAO WATER DISTRICT                            </t>
  </si>
  <si>
    <t xml:space="preserve">HERMOSA WATER DISTRICT - BATAAN                   </t>
  </si>
  <si>
    <t xml:space="preserve">PHILIPPINE PORTS AUTHORITY - PMO MARQUEZ          </t>
  </si>
  <si>
    <t xml:space="preserve">LBP LEASING AND FINANCE CORPORATION               </t>
  </si>
  <si>
    <t xml:space="preserve">BOY SCOUTS OF THE PHILIPPINES - ERMITA, MLA.      </t>
  </si>
  <si>
    <t xml:space="preserve">DEVELOPMENT BANK OF THE PHILIPPINES-PASIG CITY    </t>
  </si>
  <si>
    <t xml:space="preserve">INFANTA (QUEZON) WATER DISTRICT                   </t>
  </si>
  <si>
    <t xml:space="preserve">TAAL WATER DISTRICT                               </t>
  </si>
  <si>
    <t xml:space="preserve">NATIONAL IRRIGATION ADMINISTRATION - TAZAM IMO    </t>
  </si>
  <si>
    <t xml:space="preserve">TANAY WATER DISTRICT                              </t>
  </si>
  <si>
    <t xml:space="preserve">SANTA CRUZ (LAGUNA) WATER DISTRICT                </t>
  </si>
  <si>
    <t xml:space="preserve">NIA BANE IMO                                      </t>
  </si>
  <si>
    <t xml:space="preserve">PANDI WATER DISTRICT                              </t>
  </si>
  <si>
    <t xml:space="preserve">SAN JUAN WATER DISTRICT                           </t>
  </si>
  <si>
    <t xml:space="preserve">LAND BANK OF THE PHILIPPINES-MALACAÑANG BRANCH    </t>
  </si>
  <si>
    <t>X409</t>
  </si>
  <si>
    <t xml:space="preserve">PHILIPPINE CENTER FOR ECONOMIC DEVELOPMENT        </t>
  </si>
  <si>
    <t>X410</t>
  </si>
  <si>
    <t xml:space="preserve">DEVELOPMENT BANK OF THE PHILIPPINES - MUNTINLUPA  </t>
  </si>
  <si>
    <t>X411</t>
  </si>
  <si>
    <t xml:space="preserve">DIGOS WATER DISTRICT                              </t>
  </si>
  <si>
    <t>X412</t>
  </si>
  <si>
    <t xml:space="preserve">QUEZON METROPOLITAN WATER DISTRICT                </t>
  </si>
  <si>
    <t>X413</t>
  </si>
  <si>
    <t xml:space="preserve">PHILIPPINE CROP INSURANCE CORPORATION - RO I      </t>
  </si>
  <si>
    <t>X414</t>
  </si>
  <si>
    <t xml:space="preserve">PHILIPPINE CROP INSURANCE CORPORATION - RO II     </t>
  </si>
  <si>
    <t>X415</t>
  </si>
  <si>
    <t xml:space="preserve">PHILIPPINE CROP INSURANCE CORPORATION - RO III    </t>
  </si>
  <si>
    <t>X416</t>
  </si>
  <si>
    <t xml:space="preserve">PHILIPPINE CROP INSURANCE CORPORATION - RO III-A  </t>
  </si>
  <si>
    <t>X417</t>
  </si>
  <si>
    <t xml:space="preserve">PHILIPPINE CROP INSURANCE CORPORATION - RO IV     </t>
  </si>
  <si>
    <t>X418</t>
  </si>
  <si>
    <t xml:space="preserve">PHILIPPINE CROP INSURANCE CORPORATION - RO V      </t>
  </si>
  <si>
    <t>X419</t>
  </si>
  <si>
    <t xml:space="preserve">PHILIPPINE CROP INSURANCE CORPORATION - RO VI     </t>
  </si>
  <si>
    <t>X420</t>
  </si>
  <si>
    <t xml:space="preserve">PHILIPPINE CROP INSURANCE CORPORATION - RO VII    </t>
  </si>
  <si>
    <t>X421</t>
  </si>
  <si>
    <t xml:space="preserve">PHILIPPINE CROP INSURANCE CORPORATION - RO VIII   </t>
  </si>
  <si>
    <t>X422</t>
  </si>
  <si>
    <t xml:space="preserve">PHILIPPINE CROP INSURANCE CORPORATION - RO IX     </t>
  </si>
  <si>
    <t>X423</t>
  </si>
  <si>
    <t xml:space="preserve">PHILIPPINE CROP INSURANCE CORPORATION - RO X      </t>
  </si>
  <si>
    <t>X424</t>
  </si>
  <si>
    <t xml:space="preserve">PHILIPPINE CROP INSURANCE CORPORATION - RO XI     </t>
  </si>
  <si>
    <t>X425</t>
  </si>
  <si>
    <t xml:space="preserve">PHILIPPINE CROP INSURANCE CORPORATION - RO XII    </t>
  </si>
  <si>
    <t>X426</t>
  </si>
  <si>
    <t xml:space="preserve">JOHN HAY MANAGEMENT CORPORATION                   </t>
  </si>
  <si>
    <t>X427</t>
  </si>
  <si>
    <t>HDMF-ANTIPOLO BRANCH(TECH'L &amp; ADMIN SUPP-NCR EAST)</t>
  </si>
  <si>
    <t>X428</t>
  </si>
  <si>
    <t xml:space="preserve">NATIONAL FOOD AUTHORITY - Infanta, Quezon         </t>
  </si>
  <si>
    <t>X429</t>
  </si>
  <si>
    <t>Province</t>
  </si>
  <si>
    <t xml:space="preserve">BAGUIO CITY-CITY ACCOUNTING OFFICE                </t>
  </si>
  <si>
    <t xml:space="preserve">BAGUIO CITY-CITY AUDITOR'S OFFICE                 </t>
  </si>
  <si>
    <t xml:space="preserve">BAGUIO CITY-CITY BUDGET OFFICE                    </t>
  </si>
  <si>
    <t>City</t>
  </si>
  <si>
    <t xml:space="preserve">CITY OF BAGUIO, BENGUET                           </t>
  </si>
  <si>
    <t xml:space="preserve">BAGUIO CITY-CITY HEALTH OFFICE                    </t>
  </si>
  <si>
    <t xml:space="preserve">BAGUIO CITY-CITY POLICE STATION                   </t>
  </si>
  <si>
    <t xml:space="preserve">BAGUIO CITY-OFFICE OF SOCIAL SERVICES             </t>
  </si>
  <si>
    <t xml:space="preserve">BAGUIO CITY-PUBLIC UTILITIES                      </t>
  </si>
  <si>
    <t xml:space="preserve">BAGUIO CITY-TREASURER'S OFFICE                    </t>
  </si>
  <si>
    <t xml:space="preserve">BAGUIO CITY-D.S.W.D.                              </t>
  </si>
  <si>
    <t xml:space="preserve">IRIGA CITY-CITY BUDGET OFFICE                     </t>
  </si>
  <si>
    <t xml:space="preserve">CITY GOV'T OF PUERTO PRINCESA                     </t>
  </si>
  <si>
    <t xml:space="preserve">CITY GOVERNMENT OF TRECE MARTIREZ                 </t>
  </si>
  <si>
    <t xml:space="preserve">QUEZON CITY GOVERNMENT                            </t>
  </si>
  <si>
    <t xml:space="preserve">CITY GOVERNMENT OF IRIGA                          </t>
  </si>
  <si>
    <t xml:space="preserve">CITY OF PASIG                                     </t>
  </si>
  <si>
    <t>Municipality</t>
  </si>
  <si>
    <t xml:space="preserve">MUNICIPAL GOV'T OF BATAC, ILOCOS NORTE            </t>
  </si>
  <si>
    <t xml:space="preserve">MUNICIPALITY OF ASIPULO, IFUGAO                   </t>
  </si>
  <si>
    <t xml:space="preserve">BARANGAY TAMPUS, BOAC, MARINDUQUE                 </t>
  </si>
  <si>
    <t xml:space="preserve">LIGA NG MGA BARANGAY-LAS PIÑAS CHAPTER            </t>
  </si>
  <si>
    <t xml:space="preserve">LAS PIÑAS-SANGGUNIANG BARANGAY OF ELIAS ALDANA    </t>
  </si>
  <si>
    <t xml:space="preserve">MUNICIPALITY OF SAN REMIGIO,ANTIQUE(REG.6)        </t>
  </si>
  <si>
    <t xml:space="preserve">MUNICIPALITY OF BANGAR, LA UNION(REG.1)           </t>
  </si>
  <si>
    <t xml:space="preserve">MUNICIPALITY OF GUBAT, SORSOGON(REG.5)            </t>
  </si>
  <si>
    <t xml:space="preserve">MUNICIPALITY OF SABLAYAN, OCCIDENTAL MINDORO      </t>
  </si>
  <si>
    <t xml:space="preserve">MUNICIPALITY OF TUPI, SOUTH COTABATO(REG.12)      </t>
  </si>
  <si>
    <t xml:space="preserve">MUN.BUDGET OFFICE-MERCEDES,CAMARINES NORTE        </t>
  </si>
  <si>
    <t xml:space="preserve">MUNICIPALITY OF DOLORES, QUEZON                   </t>
  </si>
  <si>
    <t xml:space="preserve">ZAMBOANGA CITY BUDGET OFFICE(REG.9)               </t>
  </si>
  <si>
    <t xml:space="preserve">BARANGAY SOUTH CEMBO, MAKATI CITY                 </t>
  </si>
  <si>
    <t xml:space="preserve">BRGY. CARRITONAN, CALATAGAN, BATANGAS             </t>
  </si>
  <si>
    <t xml:space="preserve">CITY OF TAYABAS, QUEZON                           </t>
  </si>
  <si>
    <t xml:space="preserve">MUNICIPALITY OF ALABAT, QUEZON                    </t>
  </si>
  <si>
    <t xml:space="preserve">LGU-TREASURER'S OFFICE-BACOLOR, PAMPANGA          </t>
  </si>
  <si>
    <t xml:space="preserve">MUNICIPALITY OF CALAUAN, LAGUNA                   </t>
  </si>
  <si>
    <t xml:space="preserve">LOCAL SCHOOL BOARD-CALAUAN, LAGUNA                </t>
  </si>
  <si>
    <t xml:space="preserve">MUNICIPALITY OF CALUMPIT, BULACAN                 </t>
  </si>
  <si>
    <t xml:space="preserve">MUNICIPALITY OF CAPALONGA, CAMARINES NORTE        </t>
  </si>
  <si>
    <t xml:space="preserve">LGU-TREASURER'S OFFICE-LAS PIÑAS CITY             </t>
  </si>
  <si>
    <t xml:space="preserve">MUNICIPALITY OF GENERAL NAKAR, QUEZON             </t>
  </si>
  <si>
    <t xml:space="preserve">MUNICIPALITY OF GUAGUA, PAMPANGA                  </t>
  </si>
  <si>
    <t xml:space="preserve">MUNICIPALITY OF BAMBANG, NUEVA VIZCAYA            </t>
  </si>
  <si>
    <t xml:space="preserve">BRGY. PARAISO, CALATAGAN, BATANGAS                </t>
  </si>
  <si>
    <t xml:space="preserve">MUNICIPALITY OF INFANTA, QUEZON                   </t>
  </si>
  <si>
    <t xml:space="preserve">MUNICIPALITY OF LUCBAN, QUEZON                    </t>
  </si>
  <si>
    <t xml:space="preserve">BARANGAY 1 - LUCBAN, QUEZON                       </t>
  </si>
  <si>
    <t xml:space="preserve">BARANGAY 2, LUCBAN, QUEZON                        </t>
  </si>
  <si>
    <t xml:space="preserve">BARANGAY 3, LUCBAN, QUEZON                        </t>
  </si>
  <si>
    <t xml:space="preserve">BARANGAY 4, LUCBAN, QUEZON                        </t>
  </si>
  <si>
    <t xml:space="preserve">LGU-BARANGAY 5 - LUCBAN, QUEZON                   </t>
  </si>
  <si>
    <t xml:space="preserve">LGU-BARANGAY 6 - LUCBAN, QUEZON                   </t>
  </si>
  <si>
    <t xml:space="preserve">LGU-BARANGAY 8 - LUCBAN, QUEZON                   </t>
  </si>
  <si>
    <t xml:space="preserve">MUNICIPALITY OF CALACA, BATANGAS                  </t>
  </si>
  <si>
    <t xml:space="preserve">BRGY. POBLACION II, CALATAGAN, BATANGAS           </t>
  </si>
  <si>
    <t xml:space="preserve">BARANGAY ABANG - LUCBAN, QUEZON                   </t>
  </si>
  <si>
    <t xml:space="preserve">BARANGAY AYUTI, LUCBAN, QUEZON                    </t>
  </si>
  <si>
    <t xml:space="preserve">BARANGAY IGANG - LUCBAN, QUEZON                   </t>
  </si>
  <si>
    <t xml:space="preserve">BARANGAY KABATETE - LUCBAN, QUEZON                </t>
  </si>
  <si>
    <t xml:space="preserve">BARANGAY KAKAWIT - LUCBAN, QUEZON                 </t>
  </si>
  <si>
    <t xml:space="preserve">BARANGAY KILIB - LUCBAN, QUEZON                   </t>
  </si>
  <si>
    <t xml:space="preserve">BARANGAY KULAPI, LUCBAN, QUEZON                   </t>
  </si>
  <si>
    <t xml:space="preserve">BRGY. MAHABANG-PARANG-LUCBAN, QUEZON              </t>
  </si>
  <si>
    <t xml:space="preserve">BARANGAY MALUPAK-LUCBAN, QUEZON                   </t>
  </si>
  <si>
    <t xml:space="preserve">BARANGAY MAY-IT, LUCBAN, QUEZON                   </t>
  </si>
  <si>
    <t xml:space="preserve">MUNICIPALITY OF SAN VICENTE, CAMARINES NORTE      </t>
  </si>
  <si>
    <t xml:space="preserve">BRGY. POBLACION I, CALATAGAN, BATANGAS            </t>
  </si>
  <si>
    <t xml:space="preserve">BARANGAY NALUNAO-LUCBAN, QUEZON                   </t>
  </si>
  <si>
    <t xml:space="preserve">BARANGAY PALOLA, LUCBAN, QUEZON                   </t>
  </si>
  <si>
    <t xml:space="preserve">BARANGAY PIIS, LUCBAN, QUEZON                     </t>
  </si>
  <si>
    <t xml:space="preserve">BARANGAY SAMIL, LUCBAN, QUEZON                    </t>
  </si>
  <si>
    <t xml:space="preserve">BARANGAY TIAWE LUCBAN, QUEZON                     </t>
  </si>
  <si>
    <t xml:space="preserve">BARANGAY TINAMNAN, LUCBAN, QUEZON                 </t>
  </si>
  <si>
    <t xml:space="preserve">MUNICIPALITY OF MAMBURAO, OCCIDENTAL MINDORO      </t>
  </si>
  <si>
    <t xml:space="preserve">CITY OF MUNTINLUPA                                </t>
  </si>
  <si>
    <t xml:space="preserve">MUNICIPALITY OF PANDAN, CATANDUANES (REG.5)       </t>
  </si>
  <si>
    <t xml:space="preserve">MUNICIPALITY OF ROMBLON, ROMBLON                  </t>
  </si>
  <si>
    <t xml:space="preserve">LGU-BARANGAY CAUAYAN, REAL, QUEZON                </t>
  </si>
  <si>
    <t xml:space="preserve">LGU-BARANGAY LUCSUHIN, CALATAGAN, BATANGAS        </t>
  </si>
  <si>
    <t xml:space="preserve">LGU-BARANGAY GABAWAN, ODIONGAN, ROMBLON           </t>
  </si>
  <si>
    <t xml:space="preserve">MUNICIPALITY OF REAL, QUEZON                      </t>
  </si>
  <si>
    <t xml:space="preserve">LGU-BARANGAY TIGNOAN- REAL, QUEZON                </t>
  </si>
  <si>
    <t xml:space="preserve">LGU-MUNICIPALITY OF SAN JOSE, OCCIDENTAL MINDORO  </t>
  </si>
  <si>
    <t xml:space="preserve">LGU-MUNICIPALITY OF TUBA, BENGUET                 </t>
  </si>
  <si>
    <t xml:space="preserve">LGU-LOCAL SCHOOL BOARD - TUBA, BENGUET            </t>
  </si>
  <si>
    <t xml:space="preserve">LGU-MUNICIPALITY OF TUBA, BENGUET-POPCOM          </t>
  </si>
  <si>
    <t xml:space="preserve">LGU-SANGGUNIANG BAYAN OFFICE-TUBA, BENGUET        </t>
  </si>
  <si>
    <t xml:space="preserve">LGU-PASIG MUNICIPAL SCHOOL BOARD                  </t>
  </si>
  <si>
    <t xml:space="preserve">LGU-BATAAN PROVINCIAL GOVERNMENT-PTO              </t>
  </si>
  <si>
    <t xml:space="preserve">LGU-BARANGAY GULOD, CALATAGAN, BATANGAS           </t>
  </si>
  <si>
    <t xml:space="preserve">LGU-BRGY. BANILAD, NAGCARLAN, LAGUNA              </t>
  </si>
  <si>
    <t xml:space="preserve">LGU-BENGUET PROVINCIAL GOVERNMENT CAPITOL         </t>
  </si>
  <si>
    <t xml:space="preserve">LGU-MUNICIPALITY OF NAGTIPUNAN, QUIRINO           </t>
  </si>
  <si>
    <t xml:space="preserve">LGU-PROVINCIAL GOVERNOR'S OFFICE - BULACAN        </t>
  </si>
  <si>
    <t xml:space="preserve">LGU-OFFICE OF THE PROVINCIAL GOVERNOR-LEYTE       </t>
  </si>
  <si>
    <t xml:space="preserve">LGU-PROVINCIAL ASSESSOR'S OFFICE-CAMARINES SUR    </t>
  </si>
  <si>
    <t xml:space="preserve">LGU-PROVINCIAL AUDITOR'S OFFICE-ROMBLON           </t>
  </si>
  <si>
    <t xml:space="preserve">LGU-PROVINCIAL BUDGET OFFICE - SORSOGON           </t>
  </si>
  <si>
    <t xml:space="preserve">LGU-PROVINCIAL GEN. SERVICES OFFICE-IBA, ZAMBALES </t>
  </si>
  <si>
    <t xml:space="preserve">LGU-BARANGAY BAHA, CALATAGAN, BATANGAS            </t>
  </si>
  <si>
    <t xml:space="preserve">LGU-BRGY. TAYTAY, NAGCARLAN, LAGUNA               </t>
  </si>
  <si>
    <t xml:space="preserve">LGU-PROVINCIAL GOVERNMENT OF DAMOT, RIZAL         </t>
  </si>
  <si>
    <t xml:space="preserve">LGU-PROV'L GOV'T OF SORSOGON-SANG. PANLALAWIGAN   </t>
  </si>
  <si>
    <t xml:space="preserve">LGU-PROVINCIAL GOVERNMENT OF TARLAC               </t>
  </si>
  <si>
    <t xml:space="preserve">LGU-PROV'L HEALTH OFFICE-BATAAN GENERAL HOSPITAL  </t>
  </si>
  <si>
    <t xml:space="preserve">LGU-PROV'L HEALTH OFFICE-STA. CRUZ, LAGUNA        </t>
  </si>
  <si>
    <t xml:space="preserve">LGU-PROVINCIAL AGRICULTURIST OFFICE - LEYTE       </t>
  </si>
  <si>
    <t xml:space="preserve">LGU-PROVINCIAL AGRICULTURIST OFFICE - TACLOBAN    </t>
  </si>
  <si>
    <t xml:space="preserve">LGU-PROVINCIAL AUDITOR'S OFFICE - TACLOBAN        </t>
  </si>
  <si>
    <t xml:space="preserve">LGU-PROV'L ASSESSOR'S OFFICE - MALOLOS, BULACAN   </t>
  </si>
  <si>
    <t xml:space="preserve">LGU-PROVINCIAL GENERAL SERVICES DEPT. - MALOLOS   </t>
  </si>
  <si>
    <t xml:space="preserve">LGU-BARANGAY BALITOC, CALATAGAN, BATANGAS         </t>
  </si>
  <si>
    <t xml:space="preserve">LGU-BRGY. SAN FRANCISCO, NAGCARLAN, LAGUNA        </t>
  </si>
  <si>
    <t xml:space="preserve">LGU-PROV'L GOV'T OF LEYTE                         </t>
  </si>
  <si>
    <t xml:space="preserve">LGU-PROVINCIAL TREASURER'S OFFICE - SORSOGON      </t>
  </si>
  <si>
    <t xml:space="preserve">LGU-PARKS DEVELOPMENT OFFICE OF THE PHILIPPINES   </t>
  </si>
  <si>
    <t xml:space="preserve">BARANGAY 9, LUCBAN, QUEZON                        </t>
  </si>
  <si>
    <t xml:space="preserve">MUNICIPALITY OF PAGBILAO, QUEZON                  </t>
  </si>
  <si>
    <t xml:space="preserve">LGU-QUEZON CITY PERSONNEL OFFICE                  </t>
  </si>
  <si>
    <t xml:space="preserve">LGU-MUNICIPALITY OF NUEVA ERA,ILOCOS NORTE(REG.1) </t>
  </si>
  <si>
    <t xml:space="preserve">LGU-TADIAN MUNICIPAL GOV'T-MAYOR'S OFFICE(CAR)    </t>
  </si>
  <si>
    <t xml:space="preserve">BARANGAY ALILIW, LUCBAN, QUEZON                   </t>
  </si>
  <si>
    <t xml:space="preserve">LGU-BARANGAY TALIBAYOG, CALATAGAN, BATANGAS       </t>
  </si>
  <si>
    <t xml:space="preserve">LGU-BRGY. MALAYA, NAGCARLAN, LAGUNA               </t>
  </si>
  <si>
    <t xml:space="preserve">BARANGAY NAGSINAMO LUCBAN, QUEZON                 </t>
  </si>
  <si>
    <t xml:space="preserve">MUNICIPALITY OF PALAUIG, ZAMBALES                 </t>
  </si>
  <si>
    <t xml:space="preserve">LGU-MUNICIPALITY OF LOOC, OCCIDENTAL MINDORO      </t>
  </si>
  <si>
    <t xml:space="preserve">LGU-BARANGAY LAGNAS, SABLAYAN, OCCIDENTAL MINDORO </t>
  </si>
  <si>
    <t xml:space="preserve">MUNICIPALITY OF ALITAGTAG, BATANGAS               </t>
  </si>
  <si>
    <t xml:space="preserve">MUNICIPALITY OF PAGSANJAN, LAGUNA                 </t>
  </si>
  <si>
    <t xml:space="preserve">LGU-MUNICIPALITY OF FERROL, ROMBLON               </t>
  </si>
  <si>
    <t xml:space="preserve">MUNICIPALITY OF AGONCILLO, BATANGAS               </t>
  </si>
  <si>
    <t xml:space="preserve">CITY OF CALAMBA, LAGUNA                           </t>
  </si>
  <si>
    <t xml:space="preserve">LGU-BARANGAY INOCENCIO-TRECE MARTIRES             </t>
  </si>
  <si>
    <t xml:space="preserve">LGU-BARANGAY POBLACION III, CALATAGAN, BATANGAS   </t>
  </si>
  <si>
    <t xml:space="preserve">LGU-BRGY. BUBOY, NAGCARLAN, LAGUNA                </t>
  </si>
  <si>
    <t xml:space="preserve">LGU-BARANGAY SAN AGUSTIN - TRECE MARTIRES         </t>
  </si>
  <si>
    <t xml:space="preserve">LGU-MUNICIPALITY OF CABANGAN, ZAMBALES            </t>
  </si>
  <si>
    <t xml:space="preserve">MUNICIPALITY OF BALAYAN, BATANGAS                 </t>
  </si>
  <si>
    <t xml:space="preserve">LGU-BARANGAY 10(SK), LUCBAN, QUEZON               </t>
  </si>
  <si>
    <t xml:space="preserve">LGU-BARANGAY KALANGAY(SK),LUCBAN, QUEZON          </t>
  </si>
  <si>
    <t xml:space="preserve">LGU-CULTURAL &amp; TOURISM AFFAIRS OFFICE-Q.C HALL    </t>
  </si>
  <si>
    <t xml:space="preserve">LGU-PROVINCIAL GEN. SERVICES OFFICE-TACLOBAN CITY </t>
  </si>
  <si>
    <t xml:space="preserve">LGU-BUENAVISTA, QUEZON                            </t>
  </si>
  <si>
    <t xml:space="preserve">LGU-MUNICIPAL GOVERNMENT OF CUYO, PALAWAN         </t>
  </si>
  <si>
    <t xml:space="preserve">MUNICIPALITY OF BANTON, ROMBLON                   </t>
  </si>
  <si>
    <t xml:space="preserve">LGU-BRGY. POBLACION IV, CALATAGAN, BATANGAS       </t>
  </si>
  <si>
    <t xml:space="preserve">LGU-MUNICIPALITY OF NARRA, PALAWAN                </t>
  </si>
  <si>
    <t xml:space="preserve">LGU-CITY AUDITOR'S OFFICE (COA)-Q.C HALL          </t>
  </si>
  <si>
    <t xml:space="preserve">MUNICIPALITY OF ABRA DE ILOG, OCCIDENTAL MINDORO  </t>
  </si>
  <si>
    <t xml:space="preserve">MUNICIPALITY OF CALATRAVA, ROMBLON                </t>
  </si>
  <si>
    <t xml:space="preserve">LGU-BARANGAY BUNSORAN, FERROL, ROMBLON            </t>
  </si>
  <si>
    <t xml:space="preserve">LGU-BARANGAY GINAGOMAN, FERROL, ROMBLON           </t>
  </si>
  <si>
    <t xml:space="preserve">LGU-PEOPLE'S BUREAU-UPAO-QUEZON CITYHALL          </t>
  </si>
  <si>
    <t xml:space="preserve">LGU-PAMBAYANG PEDERASYON NG SK-MAUBAN, QUEZON     </t>
  </si>
  <si>
    <t xml:space="preserve">LGU-BRGY. PINONTINGAN-GUBAT, SORSOGON             </t>
  </si>
  <si>
    <t xml:space="preserve">LGU-QUEZON CITY SPORTS DEVELOPMENT OFFICE         </t>
  </si>
  <si>
    <t xml:space="preserve">LGU-CEBU PROV'L GOV'T-OFFICE OF THE PROV'L ACCT.  </t>
  </si>
  <si>
    <t xml:space="preserve">LGU-MUNICIPALITY OF AGUTAYA, PALAWAN              </t>
  </si>
  <si>
    <t xml:space="preserve">LGU-BARANGAY OPERATIONS CENTER-Q.C. HALL          </t>
  </si>
  <si>
    <t xml:space="preserve">MUNICIPALITY OF BOAC, MARINDUQUE                  </t>
  </si>
  <si>
    <t xml:space="preserve">MUNICIPALITY OF CAJIDIOCAN, ROMBLON               </t>
  </si>
  <si>
    <t xml:space="preserve">LGU-OFFICE OF COUNCILOR NANETTE C. DAZA           </t>
  </si>
  <si>
    <t xml:space="preserve">LGU-MUNICIPALITY OF BULUSAN, SORSOGON             </t>
  </si>
  <si>
    <t xml:space="preserve">LGU-SCHOLARSHIP AND YOUTH DEVELOPMENT PROGRAM     </t>
  </si>
  <si>
    <t xml:space="preserve">BARANGAY U.P. CAMPUS, QUEZON CITY                 </t>
  </si>
  <si>
    <t xml:space="preserve">LGU-PROVINCIAL GOVERNMENT OF SARANGANI PROVINCE   </t>
  </si>
  <si>
    <t xml:space="preserve">LGU-BRGY. PULANG-LUPA UNO, LAS PIÑAS CITY         </t>
  </si>
  <si>
    <t xml:space="preserve">LGU-MASANTOL MUNICIPAL TREASURER'S OFFICE         </t>
  </si>
  <si>
    <t xml:space="preserve">LGU-CITY GOVERNMENT OF DANAO                      </t>
  </si>
  <si>
    <t xml:space="preserve">LGU-PAMANTASAN NG LUNGSOD NG PASIG                </t>
  </si>
  <si>
    <t xml:space="preserve">LGU-BARANGAY PAMPLOMA, GENERAL NAKAR, QUEZON      </t>
  </si>
  <si>
    <t xml:space="preserve">LGU-BRGY. SAN AGUSTIN, SABLAYAN, OCC. MINDORO     </t>
  </si>
  <si>
    <t xml:space="preserve">LGU-BARANGAY ALMANZA UNO, LAS PIÑAS CITY          </t>
  </si>
  <si>
    <t xml:space="preserve">MUNICIPALITY OF RODRIGUEZ, RIZAL                  </t>
  </si>
  <si>
    <t xml:space="preserve">LGU-BARANGAY POBLACION, FERROL, ROMBLON           </t>
  </si>
  <si>
    <t xml:space="preserve">LGU-CITY GOVERNMENT OF SAN JUAN - MANILA          </t>
  </si>
  <si>
    <t xml:space="preserve">LGU-MUNICIPAL GOVERNMENT OF LUISIANA, LAGUNA      </t>
  </si>
  <si>
    <t xml:space="preserve">LGU-BARANGAY ZONE III, LUISIANA, LAGUNA           </t>
  </si>
  <si>
    <t xml:space="preserve">PAARALANG ELEMENTARYA NG LUCBAN, QUEZON           </t>
  </si>
  <si>
    <t xml:space="preserve">LGU-BARANGAY SAN VICENTE, SABLAYAN, OCC. MINDORO  </t>
  </si>
  <si>
    <t xml:space="preserve">MUNICIPALITY OF BINANGONAN, RIZAL                 </t>
  </si>
  <si>
    <t xml:space="preserve">LGU-MUNICIPALITY OF CAUAYAN, NEGROS OCCIDENTAL    </t>
  </si>
  <si>
    <t xml:space="preserve">LGU-BARANGAY ZONE 8, LUISIANA, LAGUNA             </t>
  </si>
  <si>
    <t xml:space="preserve">LGU-BARANGAY SAN PEDRO, LUISIANA, LAGUNA          </t>
  </si>
  <si>
    <t xml:space="preserve">LGU-SANGGUNIANG BARANGAY OF MANUYO DOS, LAS PIÑAS </t>
  </si>
  <si>
    <t xml:space="preserve">LGU-LIGA NG MGA BARANGAY-LUCBAN, QUEZON           </t>
  </si>
  <si>
    <t xml:space="preserve">LGU-BRGY.CLAUDIO SALGADO, SABLAYAN, OCC. MINDORO  </t>
  </si>
  <si>
    <t xml:space="preserve">LGU-DEPARTMENT OF PUBLIC ORDER &amp; SAFETY-Q.C HALL  </t>
  </si>
  <si>
    <t xml:space="preserve">LGU-NOVALICHES DISTRICT CENTER-QUEZON CITY HALL   </t>
  </si>
  <si>
    <t xml:space="preserve">LGU-BARANGAY TAGUILOS, CAJIDIOCAN, ROMBLON        </t>
  </si>
  <si>
    <t xml:space="preserve">LGU-CITY ARCHITECTS' OFFICE FOR BURNHAM PARK      </t>
  </si>
  <si>
    <t xml:space="preserve">LGU-ASSN. OF LOCAL BUDGET OFFICERS-REG.8          </t>
  </si>
  <si>
    <t xml:space="preserve">LGU-BRGY. PANSOY, SAN ANDRES, QUEZON              </t>
  </si>
  <si>
    <t xml:space="preserve">PROVINCE OF MARINDUQUE                            </t>
  </si>
  <si>
    <t xml:space="preserve">MUNICIPALITY OF MAGDIWANG, ROMBLON                </t>
  </si>
  <si>
    <t xml:space="preserve">LGU-SANGGUNIANG BRGY. OF PAMPLONA TRES,LAS PIÑAS  </t>
  </si>
  <si>
    <t xml:space="preserve">LGU-PAARALANG SEKUNDARYA NG LUCBAN,QUEZON         </t>
  </si>
  <si>
    <t xml:space="preserve">LGU-BARANGAY MARAGONDON, REAL, QUEZON             </t>
  </si>
  <si>
    <t xml:space="preserve">CITY OF PASAY                                     </t>
  </si>
  <si>
    <t xml:space="preserve">MUNICIPALITY OF MAUBAN, QUEZON                    </t>
  </si>
  <si>
    <t xml:space="preserve">LGU-MANDALUYONG CITY HEALTH  OFFICE               </t>
  </si>
  <si>
    <t xml:space="preserve">LGU-BARANGAY OSORIO, TRECE MARTIRES, CAVITE       </t>
  </si>
  <si>
    <t xml:space="preserve">BARANGAY U.P. VILLAGE, QUEZON CITY                </t>
  </si>
  <si>
    <t xml:space="preserve">LGU-MUNICIPALITY OF MAJAYJAY, LAGUNA              </t>
  </si>
  <si>
    <t xml:space="preserve">LGU-MUNICIPALITY TRINIDAD, BOHOL                  </t>
  </si>
  <si>
    <t xml:space="preserve">LGU-BARANGAY DULANGAN, MAGDIWANG, ROMBLON         </t>
  </si>
  <si>
    <t xml:space="preserve">LGU-BARANGAY AGSAO, MAGDIWANG, ROMBLON            </t>
  </si>
  <si>
    <t xml:space="preserve">LGU-BARANGAY IPIL, MAGDIWANG, ROMBLON             </t>
  </si>
  <si>
    <t xml:space="preserve">LGU-BARANGAY AMBULONG, MAGDIWANG, ROMBLON         </t>
  </si>
  <si>
    <t xml:space="preserve">LGU-BARANGAY AGUTAY, ROMBLON                      </t>
  </si>
  <si>
    <t xml:space="preserve">LGU-MUNICIPALITY OF ODIONGAN, ROMBLON             </t>
  </si>
  <si>
    <t xml:space="preserve">MUNICIPALITY OF BUENAVISTA, MARINDUQUE            </t>
  </si>
  <si>
    <t xml:space="preserve">LGU-BRGY. TREASURER-TAMPAYAN, MAGDIWANG, ROMBLON  </t>
  </si>
  <si>
    <t xml:space="preserve">LGU-BARANGAY STA. CRUZ, MAKATI CITY               </t>
  </si>
  <si>
    <t xml:space="preserve">LGU-MUNICIPALITY OF ITBAYAT, BATANES              </t>
  </si>
  <si>
    <t xml:space="preserve">LGU- PANDAN, CATANDUANES                          </t>
  </si>
  <si>
    <t xml:space="preserve">LGU-BARANGAY POBLACION, ROMBLON                   </t>
  </si>
  <si>
    <t xml:space="preserve">LGU-BRGY. TOCTOC, BANTON, ROMBLON                 </t>
  </si>
  <si>
    <t xml:space="preserve">CITY OF CALOOCAN                                  </t>
  </si>
  <si>
    <t xml:space="preserve">MUNICIPALITY OF PAKIL, LAGUNA                     </t>
  </si>
  <si>
    <t xml:space="preserve">LGU-BARANGAY SILUM, MAGDIWANG, ROMBLON            </t>
  </si>
  <si>
    <t xml:space="preserve">LGU-PASAY CITY HEALTH OFFICE                      </t>
  </si>
  <si>
    <t xml:space="preserve">LGU-MUNICIPALITY OF STO. TOMAS, DAVAO CITY        </t>
  </si>
  <si>
    <t xml:space="preserve">LGU-BARANGAY MINUYAN, NORZAGARAY, BULACAN         </t>
  </si>
  <si>
    <t xml:space="preserve">LGU-BARANGAY JAO-ASAN, MAGDIWANG, ROMBLON         </t>
  </si>
  <si>
    <t xml:space="preserve">LGU-MUNICIPALITY OF CABUSAO, CAMARINES SUR        </t>
  </si>
  <si>
    <t xml:space="preserve">LGU-BRGY. SAN NICHOLAS, SABLAYAN,OCC. MINDORO     </t>
  </si>
  <si>
    <t xml:space="preserve">LGU-MUNICIPALITY OF DEL GALLEJO, CAMARINES SUR    </t>
  </si>
  <si>
    <t xml:space="preserve">LGU-MUNICIPALITY OF HUNGDUAN, IFUGAO(CAR)         </t>
  </si>
  <si>
    <t xml:space="preserve">BARANGAY SUMILANG, PASIG CITY                     </t>
  </si>
  <si>
    <t xml:space="preserve">GAT ANDRES BONIFACIO MEMORIAL MEDICAL CENTER      </t>
  </si>
  <si>
    <t xml:space="preserve">LGU-BARANGAY LIPAY,PALAUIG, ZAMBALES              </t>
  </si>
  <si>
    <t xml:space="preserve">LGU-BARANGAY MAUNLAD, REAL, QUEZON PROVINCE       </t>
  </si>
  <si>
    <t xml:space="preserve">ROGACIANO M. MERCADO MEMORIAL HOSPITAL            </t>
  </si>
  <si>
    <t xml:space="preserve">LGU-TASK FORCE SMILE-QUEZON CITY                  </t>
  </si>
  <si>
    <t xml:space="preserve">LGU-MANILA CITY LIBRARY                           </t>
  </si>
  <si>
    <t>Y214</t>
  </si>
  <si>
    <t xml:space="preserve">LGU-INDUSTRIAL RELATIONS OFFICE-QCH               </t>
  </si>
  <si>
    <t xml:space="preserve">LGU-BARANGAY LOURDES,QUEZON CITY                  </t>
  </si>
  <si>
    <t xml:space="preserve">LGU-BRGY.PINAGTUNG-ULAN, SAN JOSE, BATANGAS       </t>
  </si>
  <si>
    <t xml:space="preserve">LGU-MUNICIPALITY OF KAYAPA, NUEVA VIZCAYA         </t>
  </si>
  <si>
    <t xml:space="preserve">MUNICIPALITY OF LEMERY, BATANGAS                  </t>
  </si>
  <si>
    <t xml:space="preserve">LGU-MANILA CITY PERSONNEL OFFICE-MCH              </t>
  </si>
  <si>
    <t>Y229</t>
  </si>
  <si>
    <t xml:space="preserve">LGU-ASSN. OF METRO MANILA BUDGET OFFICERS(AMMBO)  </t>
  </si>
  <si>
    <t xml:space="preserve">LGU-BRGY.CAMACHIN, DOÑA REMEDIOS TRINIDAD,BULACAN </t>
  </si>
  <si>
    <t xml:space="preserve">CITY COLLEGE OF MANILA                            </t>
  </si>
  <si>
    <t xml:space="preserve">CITY OF MANILA                                    </t>
  </si>
  <si>
    <t xml:space="preserve">OSPITAL NG SAMPALOC                               </t>
  </si>
  <si>
    <t xml:space="preserve">LGU-BARANGAY LUBAGAT, REAL, QUEZON                </t>
  </si>
  <si>
    <t xml:space="preserve">LGU-VETERINARY INSPECTION BOARD - MANILA          </t>
  </si>
  <si>
    <t xml:space="preserve">LGU-PROVINCIAL ACCOUNTANTS OFFICE-NEGROS OCC.     </t>
  </si>
  <si>
    <t xml:space="preserve">LGU-BRGY. CANLUBANG, CALAMBA, LAGUNA              </t>
  </si>
  <si>
    <t xml:space="preserve">MUSEO NG MAYNILA                                  </t>
  </si>
  <si>
    <t xml:space="preserve">LGU-PROVINCIAL ENGINEER'S OFFICE-TACLOBAN         </t>
  </si>
  <si>
    <t xml:space="preserve">LGU-QUEZON CITY LEGAL DEPARTMENT-QCH              </t>
  </si>
  <si>
    <t xml:space="preserve">OSPITAL NG MAYNILA MEDICAL CENTER                 </t>
  </si>
  <si>
    <t xml:space="preserve">LGU-CITY ADMINISTRATORS' OFFICE-HAWKER'S DIV.-QCH </t>
  </si>
  <si>
    <t xml:space="preserve">LGU-MUNICIPALITY OF TALAKAG, BUKIDNON             </t>
  </si>
  <si>
    <t xml:space="preserve">LGU-BRGY.POBLACION NO.10, BATANGAS CITY           </t>
  </si>
  <si>
    <t xml:space="preserve">PASAY CITY GENERAL HOSPITAL                       </t>
  </si>
  <si>
    <t xml:space="preserve">LGU-QUEZON CITY PLANNING AND DEVELOPMENT OFFICE   </t>
  </si>
  <si>
    <t xml:space="preserve">LGU-MUNICIPALITY OF KITAOTAO, BUKIDNON(REG.10)    </t>
  </si>
  <si>
    <t xml:space="preserve">LGU-MUNICIPALITY OF STA. ANA, PAMPANGA            </t>
  </si>
  <si>
    <t xml:space="preserve">LGU-BRGY. CAMACHILE, D.REMEDIOS TRINIDAD, BULACAN </t>
  </si>
  <si>
    <t xml:space="preserve">MUNICIPALITY OF TAYTAY, RIZAL                     </t>
  </si>
  <si>
    <t xml:space="preserve">LGU-BARANGAY CAMBIANG, CAJIDIOCAN, ROMBLON        </t>
  </si>
  <si>
    <t xml:space="preserve">LGU-CITY HEALTH OFFICE-MISAMIS ORIENTAL(REG.10)   </t>
  </si>
  <si>
    <t xml:space="preserve">LGU-BARANGAY MANASA, LUCBAN, QUEZON               </t>
  </si>
  <si>
    <t xml:space="preserve">LGU-BARANGAY SAN AGUSTIN, TRECE MARTIRES CITY     </t>
  </si>
  <si>
    <t xml:space="preserve">LGU-BARANGAY 310-DISTRICT III (MANILA)            </t>
  </si>
  <si>
    <t xml:space="preserve">LGU-CITY GOVERNMENT OF MARIKINA                   </t>
  </si>
  <si>
    <t xml:space="preserve">LGU-CAMALIGAN, CAMARINES SUR                      </t>
  </si>
  <si>
    <t xml:space="preserve">LGU-BARANGAY STO. TOMAS, PALAUIG, ZAMBALES        </t>
  </si>
  <si>
    <t xml:space="preserve">LGU-BRGY. LIPATA, PANUKULAN, QUEZON PROVINCE      </t>
  </si>
  <si>
    <t xml:space="preserve">LGU-MUNICIPALITY OF PADRE GARCIA, BATANGAS        </t>
  </si>
  <si>
    <t xml:space="preserve">LGU-MUNICIPALITY OF BATAC, ILOCOS NORTE           </t>
  </si>
  <si>
    <t xml:space="preserve">LGU-OFFICE OF THE CITY ACCOUNTANT-DAVAO CITY      </t>
  </si>
  <si>
    <t xml:space="preserve">LGU-CITY GOV'T OF CADIZ, NEGROS OCCIDENTAL(REG.6) </t>
  </si>
  <si>
    <t xml:space="preserve">LGU-OFFICE OF THE MAYOR-LOOC, ROMBLON             </t>
  </si>
  <si>
    <t xml:space="preserve">LGU-BULACAN PROVINCIAL HOSPITAL-MALOLOS, BULACAN  </t>
  </si>
  <si>
    <t xml:space="preserve">LGU-TASK FORCE C O P R I S S - QUEZON CITY HALL   </t>
  </si>
  <si>
    <t xml:space="preserve">LGU-CITY TREASURER'S OFFICE - QUEZON CITY HALL    </t>
  </si>
  <si>
    <t xml:space="preserve">LGU-BARANGAY LINAO, CALATRAVA, ROMBLON            </t>
  </si>
  <si>
    <t xml:space="preserve">LGU-PROSECUTOR'S OFFICE-QUEZON CITY               </t>
  </si>
  <si>
    <t xml:space="preserve">LGU-BRGY. BATO, PANUKULAN, QUEZON PROVINCE        </t>
  </si>
  <si>
    <t xml:space="preserve">LGU-MUNICIPALITY OF GUAGUA, PAMPANGA              </t>
  </si>
  <si>
    <t xml:space="preserve">LGU-OFFICE OF THE MAYOR-QUEZON CITY               </t>
  </si>
  <si>
    <t xml:space="preserve">CITY OF TANAUAN, BATANGAS                         </t>
  </si>
  <si>
    <t xml:space="preserve">LGU-CITY DEVELOPMENT COUNCIL-QUEZON CITY          </t>
  </si>
  <si>
    <t xml:space="preserve">LGU-SOCIAL SERVICE DEVELOPMENT DEPARTMENT-QCH     </t>
  </si>
  <si>
    <t xml:space="preserve">BARANGAY ATULINAO, LUCBAN, QUEZON                 </t>
  </si>
  <si>
    <t xml:space="preserve">MAKATI CITY GOVERNMENT-UDD                        </t>
  </si>
  <si>
    <t xml:space="preserve">METRO KALIBO WATER DISTRICT-KALIBO, AKLAN         </t>
  </si>
  <si>
    <t xml:space="preserve">CITY OF MAKATI                                    </t>
  </si>
  <si>
    <t xml:space="preserve">LGU-PROVINCE OF NEGROS OCCIDENTAL                 </t>
  </si>
  <si>
    <t xml:space="preserve">LGU-BRGY. LIBO, PANUKULAN, QUEZON PROVINCE        </t>
  </si>
  <si>
    <t xml:space="preserve">LGU-CITY ACCOUNTING DEPARTMENT-QUEZON CITY HALL   </t>
  </si>
  <si>
    <t xml:space="preserve">LGU-BARANGAY LAGING HANDA-QUEZON CITY             </t>
  </si>
  <si>
    <t xml:space="preserve">LGU-LIQOUR &amp; LICENSING REGULATORY BOARD-QCH       </t>
  </si>
  <si>
    <t xml:space="preserve">LGU-CITY CIVIL REGISTRY OFFICE-QUEZON CITY HALL   </t>
  </si>
  <si>
    <t xml:space="preserve">LGU-OFFICE OF THE CITY AUDITOR-QUEZON CITY HALL   </t>
  </si>
  <si>
    <t xml:space="preserve">LGU-GENDER &amp; DEVELOPMENT-RCO-QCH                  </t>
  </si>
  <si>
    <t xml:space="preserve">BARANGAY VILLA MARIA CLARA, QUEZON CITY           </t>
  </si>
  <si>
    <t xml:space="preserve">LGU-MUN. OF MAGSAYSAY, OCCIDENTAL MINDORO         </t>
  </si>
  <si>
    <t xml:space="preserve">LGU-OFFICE OF THE CITY PROSECUTOR                 </t>
  </si>
  <si>
    <t xml:space="preserve">LGU-BRGY. MILAWID, PANUKULAN, QUEZON PROVINCE     </t>
  </si>
  <si>
    <t xml:space="preserve">LGU-BRGY. PAG-IBIG SA NAYON, BALINTAWAK, Q.C.     </t>
  </si>
  <si>
    <t xml:space="preserve">QUEZON CITY POLYTECHNIC                           </t>
  </si>
  <si>
    <t xml:space="preserve">MUNICIPALITY OF GUMACA, QUEZON                    </t>
  </si>
  <si>
    <t xml:space="preserve">LGU-TASK FORCE INFORMATION TECHNOLOGY-QCH         </t>
  </si>
  <si>
    <t xml:space="preserve">LGU-OFFICE OF THE MUN.ENGINEER-TAGUDIN,ILOCOS SUR </t>
  </si>
  <si>
    <t xml:space="preserve">LGU-MUNICIPALITY OF MOGPOG, MARINDUQUE            </t>
  </si>
  <si>
    <t xml:space="preserve">LGU-OFFICE OF COUN. AIKO MELENDEZ                 </t>
  </si>
  <si>
    <t xml:space="preserve">LGU-BARANGAY ROXAS,DIST.IV, QUEZON CITY           </t>
  </si>
  <si>
    <t xml:space="preserve">LGU-MUNICIPALITY OF BAGGAO,CAGAYAN VALLEY(REG.2)  </t>
  </si>
  <si>
    <t xml:space="preserve">RIZAL PROVINCIAL GOVERNMENT                       </t>
  </si>
  <si>
    <t xml:space="preserve">LGU-BRGY. SAN JUAN, PANUKULAN, QUEZON PROVINCE    </t>
  </si>
  <si>
    <t xml:space="preserve">MUNICIPALITY OF CUENCA, BATANGAS                  </t>
  </si>
  <si>
    <t xml:space="preserve">MUNICIPALITY OF TALISAY , BATANGAS                </t>
  </si>
  <si>
    <t xml:space="preserve">LGU-MUNICIPAL GOV'T OF LAUREL, BATANGAS           </t>
  </si>
  <si>
    <t xml:space="preserve">MUNICIPALITY OF BALETE, BATANGAS                  </t>
  </si>
  <si>
    <t xml:space="preserve">CITY  OF CALBAYOG, SAMAR                          </t>
  </si>
  <si>
    <t xml:space="preserve">LGU-MUNICIPALITY OF STA. CRUZ, LAGUNA             </t>
  </si>
  <si>
    <t xml:space="preserve">LGU-G S O-CITY GOV'T OF SAGAY(REG.6)              </t>
  </si>
  <si>
    <t xml:space="preserve">MUNICIPALITY OF SAN PASCUAL, BATANGAS             </t>
  </si>
  <si>
    <t xml:space="preserve">MUNICIPALITY OF ANGONO, RIZAL                     </t>
  </si>
  <si>
    <t xml:space="preserve">LGU-MUNICIPALITY OF BUGALLON, PANGASINAN          </t>
  </si>
  <si>
    <t xml:space="preserve">LGU-BRGY. BALUNGAY, PANULUKAN, QUEZON PROVINCE    </t>
  </si>
  <si>
    <t xml:space="preserve">MUNICIPALITY OF CALATAGAN, BATANGAS               </t>
  </si>
  <si>
    <t xml:space="preserve">LGU-CITY GOVERNMENT OF SANTIAGO CITY(REG.2)       </t>
  </si>
  <si>
    <t xml:space="preserve">MUNICIPALITY OF BAUAN, BATANGAS                   </t>
  </si>
  <si>
    <t xml:space="preserve">MUNICIPALITY OF LIAN, BATANGAS                    </t>
  </si>
  <si>
    <t xml:space="preserve">LGU-MUNICIPALITY OF CANDELARIA, QUEZON            </t>
  </si>
  <si>
    <t xml:space="preserve">LGU-MUNICIPAL GOV'T OF BULALACAO,OR. MINDORO      </t>
  </si>
  <si>
    <t xml:space="preserve">LGU-PROV'L GOVERNMENT OF BILIRAN PROVINCE(REG.8)  </t>
  </si>
  <si>
    <t xml:space="preserve">CITY GOVERNMENT OF BACOOR                         </t>
  </si>
  <si>
    <t xml:space="preserve">LGU-MUNICIPALITY OF BOTOLAN, ZAMBALES             </t>
  </si>
  <si>
    <t xml:space="preserve">MUNICIPALITY OF PANUKULAN, QUEZON                 </t>
  </si>
  <si>
    <t xml:space="preserve">MUNICIPALITY OF LAUREL, BATANGAS                  </t>
  </si>
  <si>
    <t xml:space="preserve">BARANGAY MAYBUNGA - PASIG CITY                    </t>
  </si>
  <si>
    <t xml:space="preserve">MUNICIPALITY OF LOPEZ, QUEZON                     </t>
  </si>
  <si>
    <t xml:space="preserve">LGU-MUNICIPALITY OF NAGUILIAN, LA UNION(REG.1)    </t>
  </si>
  <si>
    <t xml:space="preserve">LGU-MUNICIPALITY OF SOCORRO, ORIENTAL MINDORO     </t>
  </si>
  <si>
    <t xml:space="preserve">CITY OF LUCENA                                    </t>
  </si>
  <si>
    <t xml:space="preserve">LGU-MUNICIPALITY OF LAGAWE, IFUGAO(CAR)           </t>
  </si>
  <si>
    <t xml:space="preserve">MUNICIPALITY OF LOBO, BATANGAS                    </t>
  </si>
  <si>
    <t xml:space="preserve">LGU-MUNICIPALITY OF BUSTOS, BULACAN               </t>
  </si>
  <si>
    <t xml:space="preserve">MUNICIPALITY OF ATIMONAN, QUEZON                  </t>
  </si>
  <si>
    <t xml:space="preserve">LGU-BRGY. EAST REMBO, MAKATI CITY                 </t>
  </si>
  <si>
    <t xml:space="preserve">MUNICIPALITY OF TAAL, BATANGAS                    </t>
  </si>
  <si>
    <t xml:space="preserve">LGU-SUMILANG BARANGAY COUNCIL, PASIG CITY         </t>
  </si>
  <si>
    <t xml:space="preserve">LGU-MUNICIPALITY OF STA.TERESITA, BATANGAS        </t>
  </si>
  <si>
    <t xml:space="preserve">MUNICIPALITY OF MATAAS NA KAHOY, BATANGAS         </t>
  </si>
  <si>
    <t xml:space="preserve">BARANGAY UGONG, PASIG CITY                        </t>
  </si>
  <si>
    <t xml:space="preserve">MUNICIPALITY OF PADRE GARCIA, BATANGAS            </t>
  </si>
  <si>
    <t xml:space="preserve">LGU-CITY GOVERNMENT OF SAN JOSE, NUEVA ECIJA      </t>
  </si>
  <si>
    <t xml:space="preserve">LGU-PROVINCIAL GOV'T OF QUEZON                    </t>
  </si>
  <si>
    <t xml:space="preserve">BARANGAY STA. ROSA, PASIG CITY                    </t>
  </si>
  <si>
    <t xml:space="preserve">CITY OF SAN CARLOS, PANGASINAN                    </t>
  </si>
  <si>
    <t xml:space="preserve">PROVINCE OF BATANGAS                              </t>
  </si>
  <si>
    <t xml:space="preserve">BARANGAY SAN NICOLAS, PASIG CITY                  </t>
  </si>
  <si>
    <t xml:space="preserve">BARANGAY STO. TOMAS, PASIG CITY                   </t>
  </si>
  <si>
    <t xml:space="preserve">BARANGAY KAPITOLYO, PASIG CITY                    </t>
  </si>
  <si>
    <t xml:space="preserve">MUNICIPALITY OF AGDANGAN, QUEZON                  </t>
  </si>
  <si>
    <t xml:space="preserve">CITY GOVERNMENT OF TARLAC                         </t>
  </si>
  <si>
    <t xml:space="preserve">MUNICIPALITY OF SAN LUIS, BATANGAS                </t>
  </si>
  <si>
    <t xml:space="preserve">LGU-SUB-DIVISION UNIT-QUEZON CITY GOV'T           </t>
  </si>
  <si>
    <t xml:space="preserve">CITY OF ZAMBOANGA, ZAMBOANGA DEL SUR              </t>
  </si>
  <si>
    <t xml:space="preserve">MUNICIPALITY OF CALAUAG, QUEZON                   </t>
  </si>
  <si>
    <t xml:space="preserve">LGU-BRGY. SAN ANTONIO, MAKATI CITY                </t>
  </si>
  <si>
    <t xml:space="preserve">PROVINCE OF CAVITE                                </t>
  </si>
  <si>
    <t xml:space="preserve">CITY OF BATANGAS, BATANGAS                        </t>
  </si>
  <si>
    <t xml:space="preserve">MUNICIPALITY OF GUINAYANGAN, QUEZON               </t>
  </si>
  <si>
    <t xml:space="preserve">MUNICIPALITY OF SAN JOSE, BATANGAS                </t>
  </si>
  <si>
    <t xml:space="preserve">LGU-CITY GOVERNMENT OF CALAMBA                    </t>
  </si>
  <si>
    <t xml:space="preserve">CITY OF MALABON                                   </t>
  </si>
  <si>
    <t xml:space="preserve">LGU-MUNICIPALITY OF SAN LORENZO RUIZ, CAM.NORTE   </t>
  </si>
  <si>
    <t xml:space="preserve">LGU-MUN. OF DOÑA REMEDIOS TRINIDAD, BULACAN       </t>
  </si>
  <si>
    <t xml:space="preserve">LGU-KAPASIGAN BARANGAY COUNCIL, PASIG CITY        </t>
  </si>
  <si>
    <t xml:space="preserve">MUNICIPALITY OF CAINTA, RIZAL                     </t>
  </si>
  <si>
    <t xml:space="preserve">CITY OF ANTIPOLO, RIZAL                           </t>
  </si>
  <si>
    <t xml:space="preserve">LGU-MUNICIPAL GOV'T OF PARACELIS, MT. PROVINCE    </t>
  </si>
  <si>
    <t xml:space="preserve">CITY OF TAGAYTAY, CAVITE                          </t>
  </si>
  <si>
    <t xml:space="preserve">CITY OF SAN JOSE DEL MONTE, BULACAN               </t>
  </si>
  <si>
    <t xml:space="preserve">MUNICIPALITY OF TAYSAN, BATANGAS                  </t>
  </si>
  <si>
    <t xml:space="preserve">LGU-PROV'L PLANNING &amp; DEV'T OFFICE-TRECE MARTIRES </t>
  </si>
  <si>
    <t xml:space="preserve">LGU-MUNICIPALITY OF CABA, LA UNION                </t>
  </si>
  <si>
    <t xml:space="preserve">LGU-MUNICIPALITY OF PANUKULAN, QUEZON PROVINCE    </t>
  </si>
  <si>
    <t xml:space="preserve">LGU-MUNICIPALITY OF SAN GABRIEL, LA UNION         </t>
  </si>
  <si>
    <t xml:space="preserve">CITY OF NAVOTAS                                   </t>
  </si>
  <si>
    <t xml:space="preserve">LGU-BARANGAY SAN JOSE, QUEZON CITY                </t>
  </si>
  <si>
    <t xml:space="preserve">MUNICIPALITY OF PILILLA RIZAL                     </t>
  </si>
  <si>
    <t xml:space="preserve">CITY OF SAN JUAN (Pls use a/c Y155)               </t>
  </si>
  <si>
    <t xml:space="preserve">MUNICIPALITY OF VICTORIA, LAGUNA                  </t>
  </si>
  <si>
    <t xml:space="preserve">LGU-MUNICIPALITY OF LIBONA, BUKIDNON              </t>
  </si>
  <si>
    <t xml:space="preserve">LGU-MUNICIPALITY OF PITOGO, QUEZON                </t>
  </si>
  <si>
    <t xml:space="preserve">LGU-MUNICIPALITY OF PLARIDEL, QUEZON              </t>
  </si>
  <si>
    <t xml:space="preserve">LGU-GSO-BONTOC, MT. PROVINCE                      </t>
  </si>
  <si>
    <t xml:space="preserve">MUNICIPALITY OF LOS BAÑOS, LAGUNA                 </t>
  </si>
  <si>
    <t xml:space="preserve">MUNICIPALITY OF MABINI, BATANGAS                  </t>
  </si>
  <si>
    <t xml:space="preserve">LGU-CITY GOVERNMENT OF CALAPAN                    </t>
  </si>
  <si>
    <t xml:space="preserve">LGU-MUNICIPALITY OF BANGAR, LA UNION              </t>
  </si>
  <si>
    <t xml:space="preserve">BARANGAY MALINAO, PASIG CITY                      </t>
  </si>
  <si>
    <t xml:space="preserve">LGU-21 BARANGAYS-CUENCA, BATANGAS                 </t>
  </si>
  <si>
    <t xml:space="preserve">LGU-MUNICIPALITY OF BANTAYAN, CEBU                </t>
  </si>
  <si>
    <t xml:space="preserve">MUNICIPALITY OF PADRE BURGOS, QUEZON              </t>
  </si>
  <si>
    <t xml:space="preserve">MUNICIPALITY OF SAN NICOLAS, BATANGAS             </t>
  </si>
  <si>
    <t xml:space="preserve">LGU-BARANGAY PULONG SAMPALOC                      </t>
  </si>
  <si>
    <t xml:space="preserve">BARANGAY PAANG BUNDOK, LA LOMA, QUEZON CITY       </t>
  </si>
  <si>
    <t xml:space="preserve">LGU-SABANGAN MUNICIPAL GOVERNMENT                 </t>
  </si>
  <si>
    <t xml:space="preserve">MUNICIPALITY OF TIAONG, QUEZON                    </t>
  </si>
  <si>
    <t xml:space="preserve">LGU-COA-MUNICIPAL AUDIT UNIT                      </t>
  </si>
  <si>
    <t xml:space="preserve">LGU-BARANGAY CEMBO, MAKATI CITY                   </t>
  </si>
  <si>
    <t xml:space="preserve">MUNICIPALITY OF PEREZ, QUEZON                     </t>
  </si>
  <si>
    <t xml:space="preserve">MUNICIPALITY OF IBAAN, BATANGAS                   </t>
  </si>
  <si>
    <t xml:space="preserve">LGU-MUNICIPAL GOV'T OF TUY, BATANGAS              </t>
  </si>
  <si>
    <t xml:space="preserve">LGU-BARANGAY DAGATAN, SAN JOSE, BATANGAS          </t>
  </si>
  <si>
    <t xml:space="preserve">LGU-CITY GOV'T OF ANGELES-GEN. SERVICES OFFICE    </t>
  </si>
  <si>
    <t xml:space="preserve">LGU-MUNICIPALITY OF AGUILAR, PANGASINAN           </t>
  </si>
  <si>
    <t xml:space="preserve">MUNICIPALITY OF INFANTA, PANGASINAN               </t>
  </si>
  <si>
    <t xml:space="preserve">LGU-MUNICIPALITY OF STA. MARIA, BULACAN           </t>
  </si>
  <si>
    <t xml:space="preserve">LGU-PROVINCIAL GOVERNMENT OF LA UNION             </t>
  </si>
  <si>
    <t xml:space="preserve">LGU-MUNICIPALITY OF SAN ANTONIO, QUEZON           </t>
  </si>
  <si>
    <t xml:space="preserve">LGU-BARANGAY PITOGO, MAKATI CITY                  </t>
  </si>
  <si>
    <t xml:space="preserve">LGU-PROV'L ASSESSOR'S OFFICE OF CAVITE            </t>
  </si>
  <si>
    <t xml:space="preserve">LGU-CITY GOV'T OF VICTORIAS, NEGROS OCCIDENTAL    </t>
  </si>
  <si>
    <t xml:space="preserve">GPPB-TSO SHARE FROM PHILLBO                       </t>
  </si>
  <si>
    <t xml:space="preserve">MUNICIPALITY OF SARIAYA, QUEZON                   </t>
  </si>
  <si>
    <t xml:space="preserve">MUNICIPALITY OF QUEZON, QUEZON                    </t>
  </si>
  <si>
    <t xml:space="preserve">LGU-MUNICIPALITY OF CUYAPO, NUEVA ECIJA           </t>
  </si>
  <si>
    <t xml:space="preserve">MUNICIPALITY OF SOLANO, NUEVA VIZCAYA             </t>
  </si>
  <si>
    <t xml:space="preserve">MUNICIPALITY OF NASUGBU, BATANGAS                 </t>
  </si>
  <si>
    <t xml:space="preserve">LGU-MUNICIPALITY OF ALLEN, NORTHERN SAMAR         </t>
  </si>
  <si>
    <t xml:space="preserve">BARANGAY ORANBO, PASIG CITY                       </t>
  </si>
  <si>
    <t xml:space="preserve">LGU-BARANGAY VALENZUELA, MAKATI CITY              </t>
  </si>
  <si>
    <t xml:space="preserve">LGU-BARANGAY SAN ROQUE, PATEROS, METRO MANILA     </t>
  </si>
  <si>
    <t xml:space="preserve">MUNICIPALITY OF KASIBU, NUEVA VIZCAYA             </t>
  </si>
  <si>
    <t xml:space="preserve">LGU-BARANGAY MAHABANG-PARANG, ANGONO, RIZAL       </t>
  </si>
  <si>
    <t xml:space="preserve">MUNICIPALITY OF PATNANUNGAN, QUEZON               </t>
  </si>
  <si>
    <t xml:space="preserve">LGU-MUNICIPALITY OF STO.TOMAS, BATANGAS           </t>
  </si>
  <si>
    <t xml:space="preserve">LGU-POPULATION OFFICE-SAN JUAN, METRO MANILA      </t>
  </si>
  <si>
    <t xml:space="preserve">LGU-MUNICIPALITY OF STA.IGNACIA, TARLAC           </t>
  </si>
  <si>
    <t xml:space="preserve">MUNICIPALITY OF GASAN, MARINDUQUE                 </t>
  </si>
  <si>
    <t xml:space="preserve">NAIC MEDICARE HOSPITAL                            </t>
  </si>
  <si>
    <t xml:space="preserve">LGU-BARANGAY TALANG, SAN NICOLAS, BATANGAS        </t>
  </si>
  <si>
    <t xml:space="preserve">LGU-BARANGAY KALYAAT, LUCBAN, QUEZON              </t>
  </si>
  <si>
    <t xml:space="preserve">LGU-BARANGAY BALUK-BALUK, SAN NICOLAS, BATANGAS   </t>
  </si>
  <si>
    <t xml:space="preserve">LGU-BARANGAY ABELO, SAN NICOLAS, BATANGAS         </t>
  </si>
  <si>
    <t xml:space="preserve">LGU-BARANGAY PANSIPIT, SAN NICOLAS, BATANGAS      </t>
  </si>
  <si>
    <t xml:space="preserve">LGU-BARANGAY BANGIN, SAN NICOLAS, BATANGAS        </t>
  </si>
  <si>
    <t xml:space="preserve">LGU-BARANGAY MUNLAWIN, SAN NICOLAS, BATANGAS      </t>
  </si>
  <si>
    <t xml:space="preserve">LGU-BARANGAY SINTURISAN, SAN NICOLAS, BATANGAS    </t>
  </si>
  <si>
    <t xml:space="preserve">LGU-BARANGAY MAABUD SOUTH, SAN NICOLAS, BATANGAS  </t>
  </si>
  <si>
    <t xml:space="preserve">LGU-BARANGAY ALA-AS, SAN NICOLAS, BATANGAS        </t>
  </si>
  <si>
    <t xml:space="preserve">LGU-BARANGAY STO.NIÑO, SAN NICOLAS, BATANGAS      </t>
  </si>
  <si>
    <t xml:space="preserve">LGU-BARANGAY HIPIT, SAN NICOLAS, BATANGAS         </t>
  </si>
  <si>
    <t xml:space="preserve">LGU-MUNICIPALITY OF STA.CRUZ, OCC. MINDORO        </t>
  </si>
  <si>
    <t xml:space="preserve">MUNICIPALITY OF SAN JUAN, BATANGAS                </t>
  </si>
  <si>
    <t xml:space="preserve">LGU-MUNICIPALITY OF TALUGTUG, NUEVA ECIJA         </t>
  </si>
  <si>
    <t xml:space="preserve">MUNICIPALITY OF PATEROS                           </t>
  </si>
  <si>
    <t xml:space="preserve">LGU-BRGY. PIO DEL PILAR, MAKATI CITY              </t>
  </si>
  <si>
    <t xml:space="preserve">LGU-MUNICIPALITY OF ROSARIO, BATANGAS             </t>
  </si>
  <si>
    <t xml:space="preserve">LGU-ASSN. OF LOCAL BUDGET ADMINISTRATORS(REG.I)   </t>
  </si>
  <si>
    <t xml:space="preserve">MUNICIPALITY OF TAGKAWAYAN, QUEZON                </t>
  </si>
  <si>
    <t xml:space="preserve">MUNICIPALITY OF PURA, TARLAC                      </t>
  </si>
  <si>
    <t xml:space="preserve">LGU-CITY GOVERNMENT OF CANDON, ILOCOS SUR         </t>
  </si>
  <si>
    <t xml:space="preserve">BARANGAY CALANSAYAN, SAN JOSE, BATANGAS           </t>
  </si>
  <si>
    <t xml:space="preserve">LGU-MUNICIPALITY OF JOMALIG, QUEZON PROVINCE      </t>
  </si>
  <si>
    <t xml:space="preserve">BARANGAY LALAYAT, SAN JOSE, BATANGAS              </t>
  </si>
  <si>
    <t xml:space="preserve">BARANGAY BALAGTASIN, SAN JOSE, BATANGAS           </t>
  </si>
  <si>
    <t xml:space="preserve">BARANGAY LUMIL, SAN JOSE, BATANGAS                </t>
  </si>
  <si>
    <t xml:space="preserve">BARANGAY TUGTUG, SAN JOSE, BATANGAS               </t>
  </si>
  <si>
    <t xml:space="preserve">BARANGAY PALANCA, SAN JOSE, BATANGAS              </t>
  </si>
  <si>
    <t xml:space="preserve">BARANGAY BANAY-BANAY I, SAN JOSE, BATANGAS        </t>
  </si>
  <si>
    <t xml:space="preserve">BARANGAY SABANG, SAN JOSE, BATANGAS               </t>
  </si>
  <si>
    <t xml:space="preserve">BARANGAY POBLACION II, SAN JOSE, BATANGAS         </t>
  </si>
  <si>
    <t xml:space="preserve">BARANGAY ANUS, SAN JOSE, BATANGAS                 </t>
  </si>
  <si>
    <t xml:space="preserve">MUNICIPALITY OF PILA, LAGUNA                      </t>
  </si>
  <si>
    <t xml:space="preserve">LGU-MUNICIPALITY OF SAN FERNANDO, ROMBLON         </t>
  </si>
  <si>
    <t xml:space="preserve">LGU-BARANGAY PULANG BATO, SAN NICOLAS, BATANGAS   </t>
  </si>
  <si>
    <t xml:space="preserve">LGU-BARANGAY MAABUD NORTH, SAN NICOLAS, BATANGAS  </t>
  </si>
  <si>
    <t xml:space="preserve">LGU-BARANGAY CALANGAY, SAN NICOLAS, BATANGAS      </t>
  </si>
  <si>
    <t xml:space="preserve">CITY OF LIPA, BATANGAS                            </t>
  </si>
  <si>
    <t xml:space="preserve">LGU-MUNICIPALITY OF CLAVERIA, CAGAYAN             </t>
  </si>
  <si>
    <t xml:space="preserve">LGU-MUNICIPALITY OF PUGO, LA UNION                </t>
  </si>
  <si>
    <t xml:space="preserve">LGU-BARANGAY ALANGILAN, BATANGAS CITY             </t>
  </si>
  <si>
    <t xml:space="preserve">BARANGAY FORBES PARK, MAKATI CITY                 </t>
  </si>
  <si>
    <t xml:space="preserve">LGU-MUNICIPALITY OF NORZAGARAY, BULACAN           </t>
  </si>
  <si>
    <t xml:space="preserve">BARANGAY SAN ANTONIO, PASIG CITY                  </t>
  </si>
  <si>
    <t xml:space="preserve">LGU-PROV'L GOV'T OF ROMBLON                       </t>
  </si>
  <si>
    <t xml:space="preserve">LGU-MUNICIPALITY OF MALVAR, BATANGAS              </t>
  </si>
  <si>
    <t xml:space="preserve">BARANGAY SAN LORENZO, MAKATI CITY                 </t>
  </si>
  <si>
    <t xml:space="preserve">LGU-PROVINCIAL BUDGET OFFICE-LINGAYEN,PANGASINAN  </t>
  </si>
  <si>
    <t xml:space="preserve">LGU-CITY GOV'T OF DIGOS                           </t>
  </si>
  <si>
    <t xml:space="preserve">LGU-BARANGAY STO.CRISTO, SAN JOSE, BATANGAS       </t>
  </si>
  <si>
    <t xml:space="preserve">LGU-CITY GOV'T OF CEBU                            </t>
  </si>
  <si>
    <t xml:space="preserve">LGU-BARANGAY MOJON-TAMPOY, SAN JOSE, BATANGAS     </t>
  </si>
  <si>
    <t xml:space="preserve">BARANGAY BEL-AIR, MAKATI CITY                     </t>
  </si>
  <si>
    <t xml:space="preserve">LGU-MUNICIPAL GOV'T OF MARILAO, BULACAN           </t>
  </si>
  <si>
    <t xml:space="preserve">GEN. EMILIO AGUINALDO MEM.HOSP.(KPFP)             </t>
  </si>
  <si>
    <t xml:space="preserve">LGU-BRGY. TEJEROS, MAKATI CITY                    </t>
  </si>
  <si>
    <t xml:space="preserve">LGU-CITY GOV'T OF SIPALAY, NEGROS OCCIDENTAL      </t>
  </si>
  <si>
    <t xml:space="preserve">LGU-BARANGAY SAN ISIDRO, BATANGAS CITY            </t>
  </si>
  <si>
    <t xml:space="preserve">LGU-MUNICIPAL GOV'T OF RAGAY, CAMARINES SUR       </t>
  </si>
  <si>
    <t xml:space="preserve">LGU-MUNICIPALITY OF STO. TOMAS, DAVAO DEL NORTE   </t>
  </si>
  <si>
    <t xml:space="preserve">MUNICIPALITY OF OBANDO, BULACAN                   </t>
  </si>
  <si>
    <t xml:space="preserve">LGU-BRGY. TANAGAN, CALATAGAN, BATANGAS            </t>
  </si>
  <si>
    <t xml:space="preserve">LGU-MUNICIPALITY OF DINALUNGAN, AURORA            </t>
  </si>
  <si>
    <t xml:space="preserve">LGU-MUNICIPALITY OF CALASIAO, PANGASINAN          </t>
  </si>
  <si>
    <t xml:space="preserve">LGU-PROV'L GOV'T OF NORTHERN SAMAR                </t>
  </si>
  <si>
    <t xml:space="preserve">LGU-MUNICIPALITY OF BAGABAG, NUEVA VIZCAYA        </t>
  </si>
  <si>
    <t xml:space="preserve">LGU-MUNICIPALITY OF CONCEPCION, ROMBLON           </t>
  </si>
  <si>
    <t xml:space="preserve">CITY OF LAS PIÑAS                                 </t>
  </si>
  <si>
    <t xml:space="preserve">LGU-BARANGAY HAMBI-AN, BANTON, ROMBLON            </t>
  </si>
  <si>
    <t xml:space="preserve">LGU-MUNMICIPALITY OF LOON, BOHOL                  </t>
  </si>
  <si>
    <t xml:space="preserve">LGU-MUNICIPALITY OF SAN GUILLERMO, ISABELA        </t>
  </si>
  <si>
    <t xml:space="preserve">LGU-MUNICIPALITY OF APALIT, PAMPANGA              </t>
  </si>
  <si>
    <t xml:space="preserve">LGU-BARANGAY SOUTH TRIANGLE, QUEZON CITY          </t>
  </si>
  <si>
    <t xml:space="preserve">CITY  OF CAVITE                                   </t>
  </si>
  <si>
    <t xml:space="preserve">LGU-CITY SECRETARY'S OFFICE-QCH                   </t>
  </si>
  <si>
    <t xml:space="preserve">LGU-BARANGAY SALVACION, QUEZON CITY               </t>
  </si>
  <si>
    <t xml:space="preserve">LGU-BARANGAY OLYMPIA,MAKATI CITY                  </t>
  </si>
  <si>
    <t xml:space="preserve">CITY OF IMUS                                      </t>
  </si>
  <si>
    <t xml:space="preserve">LGU-MUNICIPALITY OF RAMON, ISABELA                </t>
  </si>
  <si>
    <t xml:space="preserve">MINDANAO LEAGUE OF LOCAL BUDGET OFFICER           </t>
  </si>
  <si>
    <t xml:space="preserve">BARANGAY QUIRINO 2-A, QUEZON CITY                 </t>
  </si>
  <si>
    <t xml:space="preserve">LGU-BARANGAY TALBAK, DRT, BULACAN                 </t>
  </si>
  <si>
    <t xml:space="preserve">LGU-MUNICIPALITY OF BASCO, BATANES                </t>
  </si>
  <si>
    <t xml:space="preserve">LGU-BARANGAY LAWA, OBANDO, BULACAN                </t>
  </si>
  <si>
    <t xml:space="preserve">LGU-MUNICIPALITY OF DUPAX DEL NORTE,NUEVA VIZCAYA </t>
  </si>
  <si>
    <t xml:space="preserve">LGU - BARANGAY BURGOS RUDRIGUEZ, RIZAL            </t>
  </si>
  <si>
    <t xml:space="preserve">LGU-MUNICIPALITY OF MAPANAS, NORTHERN SAMAR       </t>
  </si>
  <si>
    <t xml:space="preserve">LGU-BRGY. POBLACION ZONE 1, STA. TERESITA, BATS.  </t>
  </si>
  <si>
    <t xml:space="preserve">LGU-EPWMD-QUEZON CITY HALL                        </t>
  </si>
  <si>
    <t xml:space="preserve">LGU-BARANGAY BUCAL, CALATAGAN, BATANGAS           </t>
  </si>
  <si>
    <t xml:space="preserve">LGU-BARANGAY HUKAY, CALATAGAN, BATANGAS           </t>
  </si>
  <si>
    <t xml:space="preserve">LGU-BARANGAY CARLOSA, CALATAGAN, BATANGAS         </t>
  </si>
  <si>
    <t xml:space="preserve">LGU-BARANGAY SAMBUNGAN, CALATAGAN, BATANGAS       </t>
  </si>
  <si>
    <t xml:space="preserve">LGU-BARANGAY QUILITISAN, CALATAGAN, BATANGAS      </t>
  </si>
  <si>
    <t xml:space="preserve">LGU-PALAPAG, NORTHERN SAMAR                       </t>
  </si>
  <si>
    <t xml:space="preserve">BARANGAY BANGKAL, MAKATI CITY                     </t>
  </si>
  <si>
    <t xml:space="preserve">LGU-BRGY. SAN RAFAEL, RODRIGUEZ, RIZAL            </t>
  </si>
  <si>
    <t xml:space="preserve">LGU-BARANGAY DANIEL FAJARDO, LA PIÑAS             </t>
  </si>
  <si>
    <t xml:space="preserve">LGU-BARANGAY STA. CLARA, BATANGAS                 </t>
  </si>
  <si>
    <t xml:space="preserve">LGU-BRGY. KABAYUNAN, D R T, BULACAN               </t>
  </si>
  <si>
    <t xml:space="preserve">BARANGAY MAYAMOT, ANTIPOLO CITY                   </t>
  </si>
  <si>
    <t xml:space="preserve">BARANGAY CULIAT, QUEZON CITY                      </t>
  </si>
  <si>
    <t xml:space="preserve">LGU-PROV'L GOV'T OF BOHOL                         </t>
  </si>
  <si>
    <t xml:space="preserve">LGU-TWENTY-SIX(26)BARANGAYS OF LOBO, BATANGAS     </t>
  </si>
  <si>
    <t xml:space="preserve">BARANGAY MAMBUGAN, ANTIPOLO CITY                  </t>
  </si>
  <si>
    <t xml:space="preserve">LGU-MUNICIPALITY OF SAN JOSE, ROMBLON             </t>
  </si>
  <si>
    <t xml:space="preserve">Q.C GOV'T-UNICEF FUNDED PROJ.-EDUCATION SECTOR    </t>
  </si>
  <si>
    <t xml:space="preserve">LGU-BARANGAY PAG-ITAN, PANUKULAN, QUEZON          </t>
  </si>
  <si>
    <t xml:space="preserve">LGU-BRGY. BON BON, PANUKULAN, QUEZON              </t>
  </si>
  <si>
    <t xml:space="preserve">LGU-BARANGAY URDANETA, MAKATI CITY                </t>
  </si>
  <si>
    <t xml:space="preserve">LGU-BRGY. MATANGKAP, PANUKULAN, QUEZON            </t>
  </si>
  <si>
    <t xml:space="preserve">LGU-BRGY.CALASUMANGA, PANUKULAN, QUEZON           </t>
  </si>
  <si>
    <t xml:space="preserve">LGU-BRGY. PANDAN, PANUKULAN, QUEZON               </t>
  </si>
  <si>
    <t xml:space="preserve">LGU-BRGY. BALUNGAY, PANUKULAN, QUEZON             </t>
  </si>
  <si>
    <t xml:space="preserve">BARANGAY DELA PAZ, ANTIPOLO CITY                  </t>
  </si>
  <si>
    <t xml:space="preserve">LGU-BARANGAY I, ROXAS, PALAWAN                    </t>
  </si>
  <si>
    <t xml:space="preserve">LGU-BARANGAY TACLOBO, SAN FERNANDO, ROMBLON       </t>
  </si>
  <si>
    <t xml:space="preserve">LGU-BARANGAY POBLACION IV, STA. CRUZ, LAGUNA      </t>
  </si>
  <si>
    <t xml:space="preserve">BARANGAY BAGONG NAYON, ANTIPOLO CITY              </t>
  </si>
  <si>
    <t xml:space="preserve">LGU-BRGY. BUCANA, NASUGBU, BATANGAS               </t>
  </si>
  <si>
    <t xml:space="preserve">LGU-BARANGAY MAGALLANES, MAKATI CITY              </t>
  </si>
  <si>
    <t xml:space="preserve">BARANGAY MUNTINDILAW, ANTIPOLO CITY               </t>
  </si>
  <si>
    <t xml:space="preserve">LGU-BARANGAY BALINGASA, BALINTAWAK, QUEZON CITY   </t>
  </si>
  <si>
    <t xml:space="preserve">SAN JUAN MEDICAL CENTER                           </t>
  </si>
  <si>
    <t xml:space="preserve">OSPITAL NG MAKATI                                 </t>
  </si>
  <si>
    <t xml:space="preserve">LGU-BARANGAY NATIPUNAN, NASUGBU, BATANGAS         </t>
  </si>
  <si>
    <t xml:space="preserve">MUNICIPALITY OF LILIW, LAGUNA                     </t>
  </si>
  <si>
    <t xml:space="preserve">BAGONG CAINTA MUNICIPAL HOSPITAL                  </t>
  </si>
  <si>
    <t xml:space="preserve">BARANGAY SAN LUIS, ANTIPOLO CITY                  </t>
  </si>
  <si>
    <t xml:space="preserve">LGU-PROV'L GOV'T OF BATANES                       </t>
  </si>
  <si>
    <t xml:space="preserve">BARANGAY SAN ISIDRO GALAS, QUEZON CITY            </t>
  </si>
  <si>
    <t xml:space="preserve">BARANGAY MAPULO, TAYSAN, BATANGAS                 </t>
  </si>
  <si>
    <t xml:space="preserve">BARANGAY DALIG, ANTIPOLO CITY                     </t>
  </si>
  <si>
    <t xml:space="preserve">LGU-CITY ADMINISTRATOR'S OFFICE-QCH               </t>
  </si>
  <si>
    <t xml:space="preserve">BARANGAY SANTOLAN, PASIG CITY                     </t>
  </si>
  <si>
    <t xml:space="preserve">LGU-BARANGAY MANGGAHAN, PASIG CITY                </t>
  </si>
  <si>
    <t xml:space="preserve">BARANGAY SAN ROQUE, ANTIPOLO CITY                 </t>
  </si>
  <si>
    <t xml:space="preserve">LGU-MUNICIPALITY OF LINGAYEN, PANGASINAN          </t>
  </si>
  <si>
    <t xml:space="preserve">LGU-CITY GOV'T OF BAYAWAN,NEGROS ORIENTAL         </t>
  </si>
  <si>
    <t xml:space="preserve">LGU-MUNICIPALITY OF CALATRAVA, NEGROS OCCIDENTAL  </t>
  </si>
  <si>
    <t xml:space="preserve">BARANGAY SAN MIGUEL, PASIG CITY                   </t>
  </si>
  <si>
    <t xml:space="preserve">LGU-BRGY. SAN MATEO, DOLORES, QUEZON              </t>
  </si>
  <si>
    <t xml:space="preserve">LGU-MUNICIPALITY OF ALCANTARA, ROMBLON            </t>
  </si>
  <si>
    <t xml:space="preserve">LGU-BRGY.KINABUHAYAN, DOLORES, QUEZON             </t>
  </si>
  <si>
    <t xml:space="preserve">LGU-BRGY. MANGAHAN, DOLORES, QUEZON               </t>
  </si>
  <si>
    <t xml:space="preserve">LGU-BARANGAY PALATIW, PASIG CITY                  </t>
  </si>
  <si>
    <t xml:space="preserve">LGU-BARANGAY SAN JOSE, PASIG CITY                 </t>
  </si>
  <si>
    <t xml:space="preserve">BARANGAY SAN JOAQUIN, PASIG CITY                  </t>
  </si>
  <si>
    <t xml:space="preserve">BARANGAY BAGONG KATIPUNAN, PASIG CITY             </t>
  </si>
  <si>
    <t xml:space="preserve">LGU-BARANGAY POCTOY, BOAC, MARINDUQUE             </t>
  </si>
  <si>
    <t xml:space="preserve">LGU-BARANGAY DUYAY, BOAC, MARINDUQUE              </t>
  </si>
  <si>
    <t xml:space="preserve">LGU-BARANGAY STA. CRUZ, ANTIPOLO CITY             </t>
  </si>
  <si>
    <t xml:space="preserve">LGU-BARANGAY TAMPUS, BOAC, MARINDUQUE             </t>
  </si>
  <si>
    <t xml:space="preserve">LGU-BRGY. STO.CRISTO, SARIAYA, QUEZON             </t>
  </si>
  <si>
    <t xml:space="preserve">BARANGAY SAN ISIDRO, ANTIPOLO CITY                </t>
  </si>
  <si>
    <t xml:space="preserve">BARANGAY SAN JOSE, ANTIPOLO CITY, RIZAL           </t>
  </si>
  <si>
    <t xml:space="preserve">MUNICIPALITY OF TANAY, RIZAL                      </t>
  </si>
  <si>
    <t xml:space="preserve">BARANGAY BIGAIN 1.0, SAN JOSE, BATANGAS           </t>
  </si>
  <si>
    <t xml:space="preserve">LGU-MUNICIPALITY OF POLANGUI, ALBAY               </t>
  </si>
  <si>
    <t xml:space="preserve">LGU-PROV'L GOV'T OF AURORA (REGION III)           </t>
  </si>
  <si>
    <t xml:space="preserve">LGU-BARANGAY BAYAMBANG, INFANTA, PANGASINAN       </t>
  </si>
  <si>
    <t xml:space="preserve">LGU-BARANGAY BAMBAN, INFANTA, PANGASINAN          </t>
  </si>
  <si>
    <t xml:space="preserve">LGU-MUNICIPALITY OF SIPOCOT, CAMARINES SUR        </t>
  </si>
  <si>
    <t xml:space="preserve">BARANGAY CALAWIS, ANTIPOLO                        </t>
  </si>
  <si>
    <t xml:space="preserve">PROVINCIAL GOVERNMENT OF BUKIDNON                 </t>
  </si>
  <si>
    <t xml:space="preserve">MUNICIPALITY OF BIÑAN, LAGUNA                     </t>
  </si>
  <si>
    <t xml:space="preserve">LGU-BARANGAY CANIOGAN, PASIG CITY                 </t>
  </si>
  <si>
    <t xml:space="preserve">BARANGAY BANGKULASI, NAVOTAS CITY                 </t>
  </si>
  <si>
    <t xml:space="preserve">LGU-MUNICIPALITY OF CORON, PALAWAN                </t>
  </si>
  <si>
    <t xml:space="preserve">LGU-MUNICIPALITY OF VINTAR, ILOCOS NORTE          </t>
  </si>
  <si>
    <t xml:space="preserve">LGU-BARANGAY BLUE RIDGE A-QUEZON CITY             </t>
  </si>
  <si>
    <t xml:space="preserve">MUNICIPALITY OF KAWIT,CAVITE                      </t>
  </si>
  <si>
    <t xml:space="preserve">LGU-BARANGAY TALISAY, CALATAGAN, BATANGAS         </t>
  </si>
  <si>
    <t xml:space="preserve">LGU-BARANGAY REAL, CALATAGAN, BATANGAS            </t>
  </si>
  <si>
    <t xml:space="preserve">LGU-BRGY. BUCAL, SARIAYA, QUEZON                  </t>
  </si>
  <si>
    <t xml:space="preserve">LGU-MUNICIPALITY OF TULUNAN, COTABATO             </t>
  </si>
  <si>
    <t xml:space="preserve">BARANGAY CUPANG, ANTIPOLO CITY                    </t>
  </si>
  <si>
    <t xml:space="preserve">LGU-BARANGAY CALAMIAS, IBAAN, BATANGAS            </t>
  </si>
  <si>
    <t xml:space="preserve">LGU-BARANGAY LAPU-LAPU, IBAAN, BATANGAS           </t>
  </si>
  <si>
    <t xml:space="preserve">LGU-BARANGAY SABANG, IBAAN, BATANGAS              </t>
  </si>
  <si>
    <t xml:space="preserve">LGU-MUNICIPALITY OF POLILLO, QUEZON               </t>
  </si>
  <si>
    <t xml:space="preserve">LGU-QCH-AMORANTO SPORTS COMPLEX                   </t>
  </si>
  <si>
    <t xml:space="preserve">LGU-BARANGAY UNGOS, REAL, QUEZON                  </t>
  </si>
  <si>
    <t xml:space="preserve">LGU-BARANGAY LUYA, CALATAGAN, BATANGAS            </t>
  </si>
  <si>
    <t xml:space="preserve">LGU-BARANGAY BAGONG SILANGAN, QUEZON CITY         </t>
  </si>
  <si>
    <t xml:space="preserve">LGU-BRGY. TUMBAGA 2, SARIAYA, QUEZON              </t>
  </si>
  <si>
    <t xml:space="preserve">LGU-MUNICIPALITY OF HINGYON, IFUGAO               </t>
  </si>
  <si>
    <t xml:space="preserve">LGU-MUNICIPALITY OF CARMEN, COTABATO              </t>
  </si>
  <si>
    <t xml:space="preserve">BARANGAY SIPAC-ALMASEN, NAVOTAS CITY              </t>
  </si>
  <si>
    <t xml:space="preserve">LGU-MUNICIPALITY OF SAMPALOC, QUEZON              </t>
  </si>
  <si>
    <t xml:space="preserve">LGU-MUNICIPALITY OF ORION, BATAAN                 </t>
  </si>
  <si>
    <t xml:space="preserve">LGU-BARANGAY POBLACION, INFANTA, PANGASINAN       </t>
  </si>
  <si>
    <t xml:space="preserve">LGU-CITY GOV'T OF PASSI(ILOILO)-REGION VI         </t>
  </si>
  <si>
    <t xml:space="preserve">LGU-BRGY. DELA PAZ, PASIG CITY                    </t>
  </si>
  <si>
    <t xml:space="preserve">CITY OF MANDALUYONG                               </t>
  </si>
  <si>
    <t xml:space="preserve">LGU-BARANGAY PINTONG BUKAWE, SAN MATEO, RIZAL     </t>
  </si>
  <si>
    <t xml:space="preserve">LGU-BRGY. BIGNAY 1, SARIAYA, QUEZON               </t>
  </si>
  <si>
    <t xml:space="preserve">BARANGAY SAN JUAN, ANTIPOLO CITY                  </t>
  </si>
  <si>
    <t xml:space="preserve">BARANGAY ROSARIO, PASIG CITY                      </t>
  </si>
  <si>
    <t xml:space="preserve">MUNICIPALITY OF TERESA, RIZAL                     </t>
  </si>
  <si>
    <t xml:space="preserve">BARANGAY PINEDA, PASIG CITY                       </t>
  </si>
  <si>
    <t xml:space="preserve">MUNICIPALITY OF RIZAL, LAGUNA                     </t>
  </si>
  <si>
    <t xml:space="preserve">CITY OF PARAÑAQUE                                 </t>
  </si>
  <si>
    <t xml:space="preserve">MUNICIPALITY OF ALAMINOS, LAGUNA                  </t>
  </si>
  <si>
    <t xml:space="preserve">BARANGAY ADDITION HILLS, SAN JUAN CITY            </t>
  </si>
  <si>
    <t xml:space="preserve">LGU-BRGY. STA LUCIA, SAN JUAN, METRO MANILA       </t>
  </si>
  <si>
    <t xml:space="preserve">LGU-BARANGAY GALAMAY-AMO, SAN JOSE, BATANGAS      </t>
  </si>
  <si>
    <t xml:space="preserve">LGU-BRGY. TUMBAGA 1, SARIAYA, QUEZON              </t>
  </si>
  <si>
    <t xml:space="preserve">LGU-QUEZON CITY HEALTH DEPARTMENT-QCH             </t>
  </si>
  <si>
    <t xml:space="preserve">MUNICIPALITY OF SAN MATEO, RIZAL                  </t>
  </si>
  <si>
    <t xml:space="preserve">LGU-BARANGAY POBLACION IV, SAN JOSE, BATANGAS     </t>
  </si>
  <si>
    <t xml:space="preserve">LGU-BARANGAY  ONSE, SAN JUAN CITY                 </t>
  </si>
  <si>
    <t xml:space="preserve">LGU-BARANGAY RIVERA, SAN JUAN CITY                </t>
  </si>
  <si>
    <t xml:space="preserve">LGU-BRGY.KABAYANAN, SAN JUAN CITY                 </t>
  </si>
  <si>
    <t xml:space="preserve">LGU-BARANGAY TUNGONAN, BANTON, ROMBLON            </t>
  </si>
  <si>
    <t xml:space="preserve">MUNICIPALITY OF BAY, LAGUNA                       </t>
  </si>
  <si>
    <t xml:space="preserve">LGU-BARANGAY DITA, CUENCA, BATANGAS               </t>
  </si>
  <si>
    <t xml:space="preserve">LGU-BARANGAY BUNGAHAN, CUENCA, BATANGAS           </t>
  </si>
  <si>
    <t xml:space="preserve">LGU-BRGY. LIMBON, SARIAYA, QUEZON                 </t>
  </si>
  <si>
    <t xml:space="preserve">LGU-BARANGAY DALIPIT EAST, CUENCA, BATANGAS       </t>
  </si>
  <si>
    <t xml:space="preserve">LGU-BARANGAY DALIPIT WEST, CUENCA, BATANGAS       </t>
  </si>
  <si>
    <t xml:space="preserve">LGU-BARANGAY EMMANUEL, CUENCA, BATANGAS           </t>
  </si>
  <si>
    <t xml:space="preserve">LGU-BARANGAY SAN ISIDRO, CUENCA, BATANGAS         </t>
  </si>
  <si>
    <t xml:space="preserve">LGU-BARANGAY LABAC, CUENCA, BATANGAS              </t>
  </si>
  <si>
    <t xml:space="preserve">LGU-BARANGAY  4 POBLACION, CUENCA, BATANGAS       </t>
  </si>
  <si>
    <t xml:space="preserve">LGU-BARANGAY CALUMAYIN, CUENCA, BATANGAS          </t>
  </si>
  <si>
    <t xml:space="preserve">LGU-BARANGAY POBLACION VIII, CUENCA, BATANGAS     </t>
  </si>
  <si>
    <t xml:space="preserve">LGU-BARANGAY DON JUAN, CUENCA, BATANGAS           </t>
  </si>
  <si>
    <t xml:space="preserve">LGU-BARANGAY 63, ZONE 8, PASAY CITY               </t>
  </si>
  <si>
    <t xml:space="preserve">LGU-BRGY.POBLACION V, SARIAYA, QUEZON             </t>
  </si>
  <si>
    <t xml:space="preserve">BARANGAY LIMAO, CALAUAN, LAGUNA                   </t>
  </si>
  <si>
    <t xml:space="preserve">LGU-BARANGAY TOGBONGAN, BANTON, ROMBLON           </t>
  </si>
  <si>
    <t xml:space="preserve">BARANGAY DAYAP, CALAUAN, LAGUNA                   </t>
  </si>
  <si>
    <t xml:space="preserve">BARANGAY BALIBAGO, LIAN, BATANGAS                 </t>
  </si>
  <si>
    <t xml:space="preserve">BARANGAY LUYAHAN, LIAN BATANGAS                   </t>
  </si>
  <si>
    <t xml:space="preserve">BARANGAY POBLACION 3, LIAN, BATANGAS              </t>
  </si>
  <si>
    <t xml:space="preserve">BARANGAY POBLACION 1, LIAN, BATANGAS              </t>
  </si>
  <si>
    <t xml:space="preserve">BARANGAY MALARUHATAN, LIAN, BATANGAS              </t>
  </si>
  <si>
    <t xml:space="preserve">BARANGAY BINUBUSAN, LIAN, BATANGAS                </t>
  </si>
  <si>
    <t xml:space="preserve">BARANGAY SAN JOSE, NAVOTAS CITY                   </t>
  </si>
  <si>
    <t xml:space="preserve">LGU-BRGY. POBLACION 4, SARIAYA, QUEZON            </t>
  </si>
  <si>
    <t xml:space="preserve">BARANGAY MATABUNGKAY, LIAN, BATANGAS              </t>
  </si>
  <si>
    <t xml:space="preserve">BARANGAY POBLACION 4, LIAN, BATANGAS              </t>
  </si>
  <si>
    <t xml:space="preserve">LGU-BARANGAY PAWA, BOAC, MARINDUQUE               </t>
  </si>
  <si>
    <t xml:space="preserve">BARANGAY INARAWAN, ANTIPOLO CITY                  </t>
  </si>
  <si>
    <t xml:space="preserve">LGU-BRGY. BAGUMBAYAN NORTH, NAVOTAS CITY          </t>
  </si>
  <si>
    <t xml:space="preserve">LGU-BARANGAY TAGUMPAY, REAL, QUEZON               </t>
  </si>
  <si>
    <t xml:space="preserve">LGU-MUNICIPALITY OF TANZA, CAVITE                 </t>
  </si>
  <si>
    <t xml:space="preserve">LGU-MUNICIPALITY OF MAGSAYSAY, PALAWAN            </t>
  </si>
  <si>
    <t xml:space="preserve">LGU - STA. MARIA, ROMBLON                         </t>
  </si>
  <si>
    <t xml:space="preserve">LGU-BRGY. PILI, SARIAYA, QUEZON                   </t>
  </si>
  <si>
    <t xml:space="preserve">BARANGAY TANZA, NAVOTAS CITY                      </t>
  </si>
  <si>
    <t xml:space="preserve">LGU-OFFICE OF THE VICE-MAYOR-QCH                  </t>
  </si>
  <si>
    <t xml:space="preserve">LGU-MUNICIPALITY OF SIBONGA, CEBU                 </t>
  </si>
  <si>
    <t xml:space="preserve">OFFICE OF THE SENIOR CITIZENS AFFAIRS             </t>
  </si>
  <si>
    <t xml:space="preserve">LGU -  SINAIT, ILOCOS SUR                         </t>
  </si>
  <si>
    <t xml:space="preserve">LGU - AGUTAYA PALAWAN                             </t>
  </si>
  <si>
    <t xml:space="preserve">PASAY  CITY GENERAL HOSPITAL                      </t>
  </si>
  <si>
    <t xml:space="preserve">BARANGAY POBLACION II, CUENCA, BATANGAS           </t>
  </si>
  <si>
    <t xml:space="preserve">BARANGAY POBLACION V                              </t>
  </si>
  <si>
    <t xml:space="preserve">MUNICIPALITY OF BOLINAO                           </t>
  </si>
  <si>
    <t xml:space="preserve">LGU-BRGY. CASTAÑAS, SARIAYA, QUEZON               </t>
  </si>
  <si>
    <t xml:space="preserve">LGU-BARANGAY NASUNOGAN, BANTON, ROMBLON           </t>
  </si>
  <si>
    <t xml:space="preserve">BARANGAY WEST CRAME                               </t>
  </si>
  <si>
    <t xml:space="preserve">LGU-BARANGAY LAMOT 2, CALAUAN, LAGUNA             </t>
  </si>
  <si>
    <t xml:space="preserve">LGU-BARANGAY LITTLE BAGUIO, SAN JUAN CITY         </t>
  </si>
  <si>
    <t xml:space="preserve">LGU-MUNICIPALITY OF CALINTAAN, OCCIDENTAL MINDORO </t>
  </si>
  <si>
    <t xml:space="preserve">BARANGAY POBLACION 5, LIAN, BATANGAS              </t>
  </si>
  <si>
    <t xml:space="preserve">BARANGAY KAPITO, LIAN, BATANGAS                   </t>
  </si>
  <si>
    <t xml:space="preserve">BARANGAY BAGONG POOK, LIAN, BATANGAS              </t>
  </si>
  <si>
    <t xml:space="preserve">LGU-BARANGAY BANTAD, BOAC, MARINDUQUE             </t>
  </si>
  <si>
    <t xml:space="preserve">LGU-BARANGAY SAN PERFECTO, SAN JUAN CITY          </t>
  </si>
  <si>
    <t xml:space="preserve">LGU-BRGY. CANDA, SARIAYA, QUEZON                  </t>
  </si>
  <si>
    <t xml:space="preserve">BARANGAY GREENHILLS, SAN JUAN CITY                </t>
  </si>
  <si>
    <t xml:space="preserve">LGU - BARANGAY SALABAN, SAN JOSE, BATANGAS        </t>
  </si>
  <si>
    <t xml:space="preserve">BARANGAY HUMAYINGAN, LIAN, BATANGAS               </t>
  </si>
  <si>
    <t xml:space="preserve">BARANGAY LUMANIAG, LIAN, BATANGAS                 </t>
  </si>
  <si>
    <t xml:space="preserve">BARANGAY AGUILA, SAN JOSE, BATANGAS               </t>
  </si>
  <si>
    <t xml:space="preserve">BARANGAY TALAYAN - QUEZON CITY                    </t>
  </si>
  <si>
    <t xml:space="preserve">BARANGAY BUNGAHAN, LIAN, BATANGAS                 </t>
  </si>
  <si>
    <t xml:space="preserve">JUSTICE JOSE ABAD SANTOS GENERAL HOSPITAL         </t>
  </si>
  <si>
    <t xml:space="preserve">STA. ANA HOSPITAL                                 </t>
  </si>
  <si>
    <t xml:space="preserve">BARANGAY BIGAIN 2.0, SAN JOSE, BATANGAS           </t>
  </si>
  <si>
    <t xml:space="preserve">LGU-CITY GOVERNMENT OF LAPU-LAPU                  </t>
  </si>
  <si>
    <t xml:space="preserve">CITY OF TAGUIG                                    </t>
  </si>
  <si>
    <t xml:space="preserve">LGU-BARANGAY PASONG TAMO, QUEZON CITY             </t>
  </si>
  <si>
    <t xml:space="preserve">BARANGAY PUTING KAHOY, LIAN, BATANGAS             </t>
  </si>
  <si>
    <t xml:space="preserve">BARANGAY MAYSAN, VALENZUELA CITY                  </t>
  </si>
  <si>
    <t xml:space="preserve">LGU-BRGY. MAYAMOT,  ANTIPOLO CITY                 </t>
  </si>
  <si>
    <t xml:space="preserve">BARANGAY STA. CRUZ, PASIG CITY                    </t>
  </si>
  <si>
    <t xml:space="preserve">BARANGAY STA. LUCIA, PASIG CITY                   </t>
  </si>
  <si>
    <t xml:space="preserve">BARANGAY BAGONG POOK, SAN JOSE, BATANGAS          </t>
  </si>
  <si>
    <t xml:space="preserve">HOUSING AND URBAN RENEWAL AUTHORITY, INC.         </t>
  </si>
  <si>
    <t xml:space="preserve">LGU- INFO. &amp; TECH. - GSOTF - Q.C. HALL            </t>
  </si>
  <si>
    <t xml:space="preserve">LGU-BARANGAY APLAYA,BAUAN, BATANGAS               </t>
  </si>
  <si>
    <t xml:space="preserve">MUNICIPALITY OF MAGALLANES, CAVITE                </t>
  </si>
  <si>
    <t xml:space="preserve">CITY GOVERNMENT OF PARANAQUE                      </t>
  </si>
  <si>
    <t xml:space="preserve">MUNICIPALITY OF CAVINTI, LAGUNA                   </t>
  </si>
  <si>
    <t xml:space="preserve">MUNICIPALITY OF STA FE, NUEVA VIZCAYA             </t>
  </si>
  <si>
    <t xml:space="preserve">MUNICIPALITY OF PAETE, LAGUNA                     </t>
  </si>
  <si>
    <t xml:space="preserve">CITY GOVERNMENT OF TAGAYTAY                       </t>
  </si>
  <si>
    <t xml:space="preserve">BARANGAY 177, ZONE 15, DISTRICT I, CALOOCAN CITY  </t>
  </si>
  <si>
    <t xml:space="preserve">CITY OF URDANETA, PANGASINAN                      </t>
  </si>
  <si>
    <t xml:space="preserve">MG OF TAGKAWAYAN, QUEZON (Pls use a/c Y446)       </t>
  </si>
  <si>
    <t>Y709</t>
  </si>
  <si>
    <t xml:space="preserve">LGU-OFFICE OF THE CITY ACCOUNTANT-BACOLOD CITY    </t>
  </si>
  <si>
    <t xml:space="preserve">LGU - BRGY. 176 PHASE I BAGONG SILANG - CALOOCAN  </t>
  </si>
  <si>
    <t xml:space="preserve">LGU-BARANGAY TANZA, NAVOTAS CITY                  </t>
  </si>
  <si>
    <t xml:space="preserve">MUNICIPALITY OF ALFONSO, CAVITE                   </t>
  </si>
  <si>
    <t xml:space="preserve">BARANGAY CUMBA, LIAN, BATANGAS                    </t>
  </si>
  <si>
    <t xml:space="preserve">MUNICIPALITY OF SILANG, CAVITE                    </t>
  </si>
  <si>
    <t xml:space="preserve">BARANGAY NORTH BAY BLVD. SOUTH, NAVOTAS           </t>
  </si>
  <si>
    <t xml:space="preserve">MUNICIPALITY OF MABITAC, LAGUNA                   </t>
  </si>
  <si>
    <t xml:space="preserve">BARANGAY TANGOS, NAVOTAS CITY                     </t>
  </si>
  <si>
    <t xml:space="preserve">BARANGAY SOUTH TRIANGLE, SOUTH TRIANGLE           </t>
  </si>
  <si>
    <t xml:space="preserve">BARANGAY DAMAR, QUEZON CITY                       </t>
  </si>
  <si>
    <t xml:space="preserve">MUNICIPALITY OF STA.CATALINA, NEGROS ORIENTAL     </t>
  </si>
  <si>
    <t xml:space="preserve">BARANGAY GULOD, QUEZON CITY                       </t>
  </si>
  <si>
    <t xml:space="preserve">BARANGAY CENTRAL , QUEZON CITY                    </t>
  </si>
  <si>
    <t xml:space="preserve">BARANGAY GREATER LAGRO, QUEZON CITY               </t>
  </si>
  <si>
    <t xml:space="preserve">BARANGAY BAESA, QUEZON CITY                       </t>
  </si>
  <si>
    <t xml:space="preserve">BARANGAY NAVOTAS WEST, NAVOTAS CITY               </t>
  </si>
  <si>
    <t xml:space="preserve">BARANGAY 12, ZONE 1 DISTRICT II-CALOOCAN CITY     </t>
  </si>
  <si>
    <t xml:space="preserve">BARANGAY PINYAHAN, QUEZON CITY                    </t>
  </si>
  <si>
    <t xml:space="preserve">BARANGAY SAN ROQUE, NAVOTAS CITY                  </t>
  </si>
  <si>
    <t xml:space="preserve">BARANGAY BAGUMBAYAN, QUEZON CITY                  </t>
  </si>
  <si>
    <t xml:space="preserve">LGU-QCH-RADIO COMMUNICATIONS SERVICE              </t>
  </si>
  <si>
    <t xml:space="preserve">BARANGAY BALAGTASIN 1, SAN JOSE, BATANGAS         </t>
  </si>
  <si>
    <t xml:space="preserve">BARANGAY NORTH FAIRVIEW, Q.C.                     </t>
  </si>
  <si>
    <t xml:space="preserve">BARANGAY DAANGHARI, NAVOTAS CITY                  </t>
  </si>
  <si>
    <t xml:space="preserve">BARANGAY BAGUMBAYAN SOUTH, NAVOTAS CITY           </t>
  </si>
  <si>
    <t xml:space="preserve">PROVINCE OF OCCIDENTAL MINDORO                    </t>
  </si>
  <si>
    <t xml:space="preserve">BARANGAY PAYATAS, QUEZON CITY                     </t>
  </si>
  <si>
    <t xml:space="preserve">BARANGAY BATASAN HILLS DISTRICT II                </t>
  </si>
  <si>
    <t xml:space="preserve">BARANGAY BAYBAYIN, LOS BANOS, LAGUNA              </t>
  </si>
  <si>
    <t xml:space="preserve">BARANGAY LALAKAY, LOS BAÑOS, LAGUNA               </t>
  </si>
  <si>
    <t xml:space="preserve">BARANGAY BAYOG, LOS BAÑOS, LAGUNA                 </t>
  </si>
  <si>
    <t xml:space="preserve">BARANGAY MALINTA, LOS BAÑOS, LAGUNA               </t>
  </si>
  <si>
    <t xml:space="preserve">BRGY. SAN ROQUE,VICTORIA, LAGUNA                  </t>
  </si>
  <si>
    <t xml:space="preserve">BARANGAY MAAHAS, LOS BANOS, LAGUNA                </t>
  </si>
  <si>
    <t xml:space="preserve">BARANGAY BAMBANG, LOS BAÑOS, LAGUNA               </t>
  </si>
  <si>
    <t xml:space="preserve">BARANGAY MAYONDON, LOS BAÑOS, LAGUNA              </t>
  </si>
  <si>
    <t xml:space="preserve">BARANGAY TUNTUNGIN - PUTHO, LOS BANOS, LAGUNA     </t>
  </si>
  <si>
    <t xml:space="preserve">BARANGAY ANOS, LOS BAÑOS, LAGUNA                  </t>
  </si>
  <si>
    <t xml:space="preserve">BARANGAY SAN ANTONIO, LOS BAÑOS, LAGUNA           </t>
  </si>
  <si>
    <t xml:space="preserve">BARANGAY LOYOLA HEIGHTS, QUEZON CITY              </t>
  </si>
  <si>
    <t xml:space="preserve">BARANGAY DOÑA AURORA, QUEZON CITY                 </t>
  </si>
  <si>
    <t xml:space="preserve">BARANGAY APOLONIO SAMSON, QUEZON CITY             </t>
  </si>
  <si>
    <t xml:space="preserve">BARANGAY BATONG MALAKE, LOS BAÑOS, LAGUNA         </t>
  </si>
  <si>
    <t xml:space="preserve">LGU-BRGY. BANCABANCA, VICTORIA, LAGUNA            </t>
  </si>
  <si>
    <t xml:space="preserve">LGU-BARANGAY AMIHAN, PROJECT 3, QUEZON CITY       </t>
  </si>
  <si>
    <t xml:space="preserve">BARANGAY NAVOTAS EAST, NAVOTAS                    </t>
  </si>
  <si>
    <t xml:space="preserve">BARANGAY PASONG PUTIK PROPER, QUEZON CITY         </t>
  </si>
  <si>
    <t xml:space="preserve">BARANGAY STA. MONICA, NOVALICHES, QUEZON CITY     </t>
  </si>
  <si>
    <t xml:space="preserve">BARANGAY TIMUGAN, LOS BAÑOS, LAGUNA               </t>
  </si>
  <si>
    <t xml:space="preserve">BARANGAY TADLAK, LOS BAÑOS, LAGUNA                </t>
  </si>
  <si>
    <t xml:space="preserve">BARANGAY PASONG TAMO, QUEZON CITY                 </t>
  </si>
  <si>
    <t xml:space="preserve">MUNICIPALITY OF FAMY, LAGUNA                      </t>
  </si>
  <si>
    <t xml:space="preserve">BARANGAY STA LUCIA, NOVALICHES, QUEZON CITY       </t>
  </si>
  <si>
    <t xml:space="preserve">LGU-BRGY BOTOCAN, DIST. IV, QUEZON CITY           </t>
  </si>
  <si>
    <t xml:space="preserve">LGU-BRGY. NANHAYA, VICTORIA, LAGUNA               </t>
  </si>
  <si>
    <t xml:space="preserve">LGU-BARANGAY BAGBAG, NOVALICHES, QUEZON CITY      </t>
  </si>
  <si>
    <t xml:space="preserve">BARANGAY SACRED HEART,QUEZON CITY                 </t>
  </si>
  <si>
    <t xml:space="preserve">MUNICIPALITY OF BUSUANGA, PALAWAN                 </t>
  </si>
  <si>
    <t xml:space="preserve">LGU- BRGY. DIOQUINO-ZOBEL, CUBAO, QUEZON CITY     </t>
  </si>
  <si>
    <t xml:space="preserve">MUNICIPALITY OF NAGCARLAN, LAGUNA                 </t>
  </si>
  <si>
    <t xml:space="preserve">LGU-BARANGAY CAMP AGUINALDO, QUEZON CITY          </t>
  </si>
  <si>
    <t xml:space="preserve">LGU-PROV'L GOV'T OF ILOCOS NORTE                  </t>
  </si>
  <si>
    <t xml:space="preserve">BARANGAY 179, ZONE 16, DISTRICT I, CALOOCAN CITY  </t>
  </si>
  <si>
    <t xml:space="preserve">MUNICIPALITY OF MACALELON, QUEZON                 </t>
  </si>
  <si>
    <t xml:space="preserve">LGU-BARANGAY IBAYO TIPAS, TAGUIG CITY             </t>
  </si>
  <si>
    <t xml:space="preserve">LGU-BRGY. POBLACION II, BAUAN, BATANGAS           </t>
  </si>
  <si>
    <t xml:space="preserve">MUNICIPALITY OF QUEZON, NUEVA VIZCAYA             </t>
  </si>
  <si>
    <t xml:space="preserve">MUNICIPALITY OF BALITE, BATANGAS                  </t>
  </si>
  <si>
    <t xml:space="preserve">BARANGAY 897 ZONE 99,DISTRICT VI, MANILA          </t>
  </si>
  <si>
    <t xml:space="preserve">BARANGAY DOÑA IMELDA, QUEZON CITY                 </t>
  </si>
  <si>
    <t xml:space="preserve">BARANGAY PINAGKAISAHAN - CUENCA, BATANGAS         </t>
  </si>
  <si>
    <t xml:space="preserve">MUNICIPALITY OF CARDONA, RIZAL                    </t>
  </si>
  <si>
    <t xml:space="preserve">BARANGAY 897, ZONE 99, DISTRICT VI, MANILA        </t>
  </si>
  <si>
    <t xml:space="preserve">BARANGAY MASAGANA, PROJECT 4, QUEZON CITY         </t>
  </si>
  <si>
    <t xml:space="preserve">BARANGAY SAN BARTOLOME, DIST 5, QUEZON CITY       </t>
  </si>
  <si>
    <t xml:space="preserve">BARANGAY SAN AGUSTIN, NOVALICHES, QUEZON CITY     </t>
  </si>
  <si>
    <t xml:space="preserve">MUNICIPALITY OF KALAYAAN, LAGUNA                  </t>
  </si>
  <si>
    <t xml:space="preserve">LGU-BARANGAY RAFAEL VILLAGE, NAVOTAS CITY         </t>
  </si>
  <si>
    <t xml:space="preserve">BARANGAY 507,ZONE 50 DIST.IV-MANILA               </t>
  </si>
  <si>
    <t xml:space="preserve">BARANGAY PINAGKAISAHAN, CUBAO, QUEZON CITY        </t>
  </si>
  <si>
    <t xml:space="preserve">LIGA NG MGA BARANGAY, SAN JOSE, BATANGAS          </t>
  </si>
  <si>
    <t xml:space="preserve">LGU-BARANGAY DON LUIS, SAN JOSE, BATANGAS         </t>
  </si>
  <si>
    <t xml:space="preserve">MUNICIPALITY OF NAIC                              </t>
  </si>
  <si>
    <t xml:space="preserve">MUNICIPALITY OF DILASAG, AURORA                   </t>
  </si>
  <si>
    <t xml:space="preserve">LGU - MUNICIPALITY OF KALIBO                      </t>
  </si>
  <si>
    <t>Y787</t>
  </si>
  <si>
    <t xml:space="preserve">LGU-MUNICIPALITY OF BURGOS, ILOCOS NORTE          </t>
  </si>
  <si>
    <t xml:space="preserve">LGU-BRGY. POBLACION III, BAUAN, BATANGAS          </t>
  </si>
  <si>
    <t xml:space="preserve">MUNICIPALITY OF GENERAL TRIAS, CAVITE             </t>
  </si>
  <si>
    <t xml:space="preserve">BARANGAY GOVERNMENT OF HAGONOY - TAGUIG CITY      </t>
  </si>
  <si>
    <t xml:space="preserve">BARANGAY BEVERLY HILLS - ANTIPOLO                 </t>
  </si>
  <si>
    <t xml:space="preserve">LGU - SANTA FE, ROMBLON                           </t>
  </si>
  <si>
    <t xml:space="preserve">LGU-BRGY. BANUGAO, INFANTA, QUEZON                </t>
  </si>
  <si>
    <t xml:space="preserve">BARANGAY PRENZA, LIAN, BATANGAS                   </t>
  </si>
  <si>
    <t xml:space="preserve">BARANGAY POBLACION 2, LIAN, BATANGAS              </t>
  </si>
  <si>
    <t xml:space="preserve">BARANGAY TEACHER'S VILLAGE EAST-QUEZON CITY       </t>
  </si>
  <si>
    <t xml:space="preserve">BARANGAY NATUNUAN, SAN JOSE, BATANGAS             </t>
  </si>
  <si>
    <t xml:space="preserve">LGU-PROVINCIAL GOVERNMENT OF LAGUNA               </t>
  </si>
  <si>
    <t xml:space="preserve">BRGY. 830 - MANILA                                </t>
  </si>
  <si>
    <t xml:space="preserve">BARANGAY BUNUKAWAN, BAGAC, BATAAN                 </t>
  </si>
  <si>
    <t xml:space="preserve">BARANGAY IBIS, BAGAC, BATAAN                      </t>
  </si>
  <si>
    <t xml:space="preserve">BARANGAY BANAWANG, BAGAC, BATAAN                  </t>
  </si>
  <si>
    <t xml:space="preserve">BARANGAY BINUANGAN, BAGAC, BATAAN                 </t>
  </si>
  <si>
    <t xml:space="preserve">BARANGAY PARANG, BAGAC, BATAAN                    </t>
  </si>
  <si>
    <t xml:space="preserve">BARANGAY IBABA, BAGAC, BATAAN                     </t>
  </si>
  <si>
    <t xml:space="preserve">BARANGAY TABING-ILOG, BAGAC, BATAAN               </t>
  </si>
  <si>
    <t xml:space="preserve">BARANGAY PAG-ASA, BAGAC, BATAAN                   </t>
  </si>
  <si>
    <t xml:space="preserve">BARANGAY QUINAWAN, BAGAC, BATAAN                  </t>
  </si>
  <si>
    <t xml:space="preserve">LGU-KPFP-EXTENSION CLINIC                         </t>
  </si>
  <si>
    <t xml:space="preserve">BARANGAY BAGUMBAYAN POBLACION - BATAAN            </t>
  </si>
  <si>
    <t xml:space="preserve">BARANGAY A. RICARDO, BAGAC, BATAAN                </t>
  </si>
  <si>
    <t xml:space="preserve">BARANGAY 662, ZONE 71, DIST. V - MANILA           </t>
  </si>
  <si>
    <t xml:space="preserve">CITY GOVERNMENT OF STA. ROSA, LAGUNA              </t>
  </si>
  <si>
    <t xml:space="preserve">MUNICIPALITY OF JALAJALA, RIZAL                   </t>
  </si>
  <si>
    <t xml:space="preserve">MUNICIPALITY OF LUMBAN, LAGUNA                    </t>
  </si>
  <si>
    <t xml:space="preserve">LGU-MABINI, PANGASINAN                            </t>
  </si>
  <si>
    <t xml:space="preserve">LGU- UNISAN, QUEZON                               </t>
  </si>
  <si>
    <t xml:space="preserve">LGU-GEN. LUNA, QUEZON                             </t>
  </si>
  <si>
    <t xml:space="preserve">LGU-BARANGAY PALINGON - TIPAS, TAGUIG CITY        </t>
  </si>
  <si>
    <t xml:space="preserve">LGU-BRGY. BANAY-BANAY 2, SAN JOSE, BATANGAS       </t>
  </si>
  <si>
    <t xml:space="preserve">MUNICIPALITY OF INDANG - CAVITE                   </t>
  </si>
  <si>
    <t xml:space="preserve">LGU OF MAMBURAO, OCCIDENTAL MINDORO               </t>
  </si>
  <si>
    <t xml:space="preserve">MUNICIPAL HEALTH CENTER OF ANGONO                 </t>
  </si>
  <si>
    <t>Y832</t>
  </si>
  <si>
    <t xml:space="preserve">MUNICIPALITY OF PANGIL, LAGUNA                    </t>
  </si>
  <si>
    <t>Y833</t>
  </si>
  <si>
    <t xml:space="preserve">LGU-MUNICIPALITY OF NARVACAN, ILOCOS SUR          </t>
  </si>
  <si>
    <t>Y834</t>
  </si>
  <si>
    <t xml:space="preserve">LGU-MUNICIPALITY OF STA. FE, NUEVA VIZCAYA        </t>
  </si>
  <si>
    <t xml:space="preserve">LGU-BRGY. MASIGA, GASAN, MARINDUQUE               </t>
  </si>
  <si>
    <t xml:space="preserve">CITY GOV'T OF VALENZUELA                          </t>
  </si>
  <si>
    <t xml:space="preserve">LGU-BARANGAY TABANGAO, APLAYA, BATANGAS           </t>
  </si>
  <si>
    <t xml:space="preserve">LGU-BARANGAY POBLACION EAST, TAYSAN, BATANGAS     </t>
  </si>
  <si>
    <t xml:space="preserve">LGU- BARANGAY MABAYABAS, TAYSAN, BATANGAS         </t>
  </si>
  <si>
    <t xml:space="preserve">LGU-BARANGAY SAN MARCELINO, TAYSAN, BATANGAS      </t>
  </si>
  <si>
    <t xml:space="preserve">LGU-BARANGAY PANGHAYAAN, TAYSAN, BATANGAS         </t>
  </si>
  <si>
    <t xml:space="preserve">LGU-BARANGAY MATAAS NA LUPA, TAYSAN, BATANGAS     </t>
  </si>
  <si>
    <t xml:space="preserve">LGU-CITY GOVERNMENT OF MALOLOS, BULACAN           </t>
  </si>
  <si>
    <t xml:space="preserve">BARANGAY BIGAIN SOUTH, SAN JOSE, BATANGAS         </t>
  </si>
  <si>
    <t xml:space="preserve">BARANGAY AYA, SAN JOSE, BATANGAS                  </t>
  </si>
  <si>
    <t xml:space="preserve">BARANGAY LAPO-LAPO 1, SAN JOSE, BATANGAS          </t>
  </si>
  <si>
    <t xml:space="preserve">LGU-BARANGAY LAPO-LAPO II, SAN JOSE, BATANGAS     </t>
  </si>
  <si>
    <t xml:space="preserve">LGU-BARANGAY LEPOTE, SAN JOSE, BATANGAS           </t>
  </si>
  <si>
    <t xml:space="preserve">LGU-BARANGAY POBLACION 3, SAN JOSE, BATANGAS      </t>
  </si>
  <si>
    <t xml:space="preserve">LGU-BUSINESS PERMITS AND LICENSING OFFICE-QCH     </t>
  </si>
  <si>
    <t>SUC</t>
  </si>
  <si>
    <t xml:space="preserve">PAMANTASAN NG LUNGSOD NG MAYNILA                  </t>
  </si>
  <si>
    <t xml:space="preserve">PHILIPPINE MERCHANT MARINE ACADEMY                </t>
  </si>
  <si>
    <t xml:space="preserve">PHILIPPINE NORMAL UNIVERSITY                      </t>
  </si>
  <si>
    <t xml:space="preserve">PHILIPPINE STATE COLLEGE OF AERONAUTICS           </t>
  </si>
  <si>
    <t xml:space="preserve">POLYTECHNIC UNIVERSITY OF THE PHILIPPINES         </t>
  </si>
  <si>
    <t xml:space="preserve">RIZAL TECHNOLOGICAL UNIVERSITY                    </t>
  </si>
  <si>
    <t xml:space="preserve">TECHNOLOGICAL UNIVERSITY OF THE PHILS.-MANILA     </t>
  </si>
  <si>
    <t xml:space="preserve">TECHNOLOGICAL UNIVERSITY OF THE PHILS.- TAGUIG    </t>
  </si>
  <si>
    <t xml:space="preserve">UNIVERSITY OF THE PHILIPPINES - DILIMAN           </t>
  </si>
  <si>
    <t xml:space="preserve">U.P. DILIMAN-QUEZON CITY-COMMUNITY CHEST          </t>
  </si>
  <si>
    <t xml:space="preserve">U.P.DILIMAN-INSTITUTE OF SMALL SCALE INDUSTRY     </t>
  </si>
  <si>
    <t xml:space="preserve">U.P. DILIMAN-KALINGA COMMUNITY COLLEGE            </t>
  </si>
  <si>
    <t xml:space="preserve">UNIVERSITY OF THE PHILIPPINES - MANILA            </t>
  </si>
  <si>
    <t xml:space="preserve">U.P. MANILA - ASEAN CENTER                        </t>
  </si>
  <si>
    <t xml:space="preserve">U.P. MANILA-COMMISSION ON AUDIT                   </t>
  </si>
  <si>
    <t xml:space="preserve">U.P.MANILA-COLLEGE OF ARTS AND SCIENCES-MAIN      </t>
  </si>
  <si>
    <t xml:space="preserve">U.P.MANILA-CAS-DEPT.OF NATURAL SCIENCE AND MATH   </t>
  </si>
  <si>
    <t xml:space="preserve">U.P.MANILA-CAS-DEPARTMENT OF PHYSICAL EDUCATION   </t>
  </si>
  <si>
    <t xml:space="preserve">U.P.MANILA-CAS-DIVISION OF HUMANITIES             </t>
  </si>
  <si>
    <t xml:space="preserve">U.P.MANILA-CAS-DEPARTMENT OF SOCIAL SCIENCES      </t>
  </si>
  <si>
    <t xml:space="preserve">U.P.MANILA-COLLEGE OF ALLIED MEDICAL PROFESSION   </t>
  </si>
  <si>
    <t xml:space="preserve">U.P.MANILA-COLLEGE OF DENTISTRY                   </t>
  </si>
  <si>
    <t xml:space="preserve">U.P.MANILA-COLLEGE OF FISHERIES                   </t>
  </si>
  <si>
    <t xml:space="preserve">U.P.MANILA-COLLEGE OF MEDICINE                    </t>
  </si>
  <si>
    <t xml:space="preserve">U.P.MANILA-COLLEGE OF NURSING                     </t>
  </si>
  <si>
    <t xml:space="preserve">U.P.MANILA-COLLEGE OF NURSING RESEARCH PROGRAM    </t>
  </si>
  <si>
    <t xml:space="preserve">U.P.MANILA-COLLEGE OF PHARMACY                    </t>
  </si>
  <si>
    <t xml:space="preserve">U.P.MANILA-COLLEGE OF PUBLIC HEALTH               </t>
  </si>
  <si>
    <t xml:space="preserve">U.P.MANILA-INSTITUTE OF FISHERIES DEVELOPMENT     </t>
  </si>
  <si>
    <t xml:space="preserve">U.P.MANILA-INSTITUTE OF OPTHALMOLOGY              </t>
  </si>
  <si>
    <t xml:space="preserve">U.P.MLA-INSTITUTE OF SOCIO-BIOMEDICAL RESEARCH    </t>
  </si>
  <si>
    <t xml:space="preserve">U.P.MANILA-MANILA TELENGTAN FOUNDATION            </t>
  </si>
  <si>
    <t xml:space="preserve">U.P.MANILA-MEDICAL LIBRARY/UNIVERSITY LIBRARY     </t>
  </si>
  <si>
    <t xml:space="preserve">U.P.MANILA-NATIONAL INSTITUTE OF BIOTECHNOLOGY    </t>
  </si>
  <si>
    <t xml:space="preserve">U.P.MANILA-NTTC FOR HEALTH PROFESSION             </t>
  </si>
  <si>
    <t xml:space="preserve">U.P.MANILA-OFFICE OF THE CHANCELLOR               </t>
  </si>
  <si>
    <t xml:space="preserve">U.P.MANILA-OFFICE OF THE REGISTRAR                </t>
  </si>
  <si>
    <t xml:space="preserve">U.P.MANILA-OFFICE OF THE STUDENT AFFAIRS/SC       </t>
  </si>
  <si>
    <t xml:space="preserve">PHILIPPINE GENERAL HOSPITAL                       </t>
  </si>
  <si>
    <t xml:space="preserve">U.P.MANILA-PGH-ECC-REHABILITATION PROJECT         </t>
  </si>
  <si>
    <t xml:space="preserve">U.P.MANILA-PGH-CLINICAL EPIDEMOLOGY UNIT          </t>
  </si>
  <si>
    <t xml:space="preserve">U.P.MANILA-STATISTICAL CENTER                     </t>
  </si>
  <si>
    <t xml:space="preserve">U.P.MANILA-PGH-ANAESTHESIOLOGY CENTER             </t>
  </si>
  <si>
    <t xml:space="preserve">U.P.MANILA-UNIVERSITY BOOK CENTER                 </t>
  </si>
  <si>
    <t xml:space="preserve">UNIVERSITY OF THE PHILIPPINES - LOS BAÑOS         </t>
  </si>
  <si>
    <t xml:space="preserve">U.P.LOS BAÑOS-PAGAMUTANG PANG-MASA NG LAGUNA      </t>
  </si>
  <si>
    <t xml:space="preserve">AURORA STATE COLLEGE OF TECHNOLOGY (ASCOT)        </t>
  </si>
  <si>
    <t xml:space="preserve">BATAAN STATE COLLEGE                              </t>
  </si>
  <si>
    <t xml:space="preserve">BATAAN TEACHERS' COLLEGE                          </t>
  </si>
  <si>
    <t xml:space="preserve">BENGUET STATE UNIVERSITY (SUPPLIES)               </t>
  </si>
  <si>
    <t xml:space="preserve">BENGUET STATE UNIVERSITY (EQUIPMENT)              </t>
  </si>
  <si>
    <t xml:space="preserve">BICOL COLLEGE OF ARTS AND TRADE                   </t>
  </si>
  <si>
    <t xml:space="preserve">BICOL UNIVERSITY - MAIN                           </t>
  </si>
  <si>
    <t xml:space="preserve">BICOL UNIVERSITY - COLLEGE OF AGRICULTURE         </t>
  </si>
  <si>
    <t xml:space="preserve">BICOL UNIVERSITY - PILOT ELEMENTARY SCHOOL        </t>
  </si>
  <si>
    <t xml:space="preserve">BICOL UNIVERSITY-RESEARCH AND STATISTICAL CENTER  </t>
  </si>
  <si>
    <t xml:space="preserve">BICOL UNIVERSITY - GRADUATE SCHOOL                </t>
  </si>
  <si>
    <t xml:space="preserve">CATANDUANES AGRICULTURAL AND INDUSTRIAL COLLEGE   </t>
  </si>
  <si>
    <t xml:space="preserve">CAGAYAN STATE UNIVERSITY                          </t>
  </si>
  <si>
    <t xml:space="preserve">CAMARINES SUR POLYTECHNIC COLLEGE                 </t>
  </si>
  <si>
    <t xml:space="preserve">CENTRAL LUZON STATE UNIVERSITY- MAIN              </t>
  </si>
  <si>
    <t xml:space="preserve">CENTRAL LUZON STATE UNIVERSITY-COLLEGE OF ENG'G   </t>
  </si>
  <si>
    <t xml:space="preserve">CENTRAL LUZON STATE UNIV.-INT'L GRADUATE STUDIES  </t>
  </si>
  <si>
    <t xml:space="preserve">MINDANAO STATE UNIVERSITY-MANILA INFO. OFFICE     </t>
  </si>
  <si>
    <t xml:space="preserve">MINDANAO STATE UNIVERSITY-MAGUINDANAO BRANCH      </t>
  </si>
  <si>
    <t xml:space="preserve">BATANGAS STATE UNIVERSITY                         </t>
  </si>
  <si>
    <t xml:space="preserve">PALAWAN STATE UNIVERSITY                          </t>
  </si>
  <si>
    <t xml:space="preserve">PANGASINAN STATE UNIVERSITY                       </t>
  </si>
  <si>
    <t xml:space="preserve">CENTRAL LUZON POLYTECHNIC COLLEGE-CABANATUAN      </t>
  </si>
  <si>
    <t xml:space="preserve">ROMBLON STATE UNIVERSITY                          </t>
  </si>
  <si>
    <t xml:space="preserve">CAMARINES NORTE STATE COLLEGE                     </t>
  </si>
  <si>
    <t xml:space="preserve">SORSOGON COLLEGE OF ARTS AND TRADES (CU)          </t>
  </si>
  <si>
    <t xml:space="preserve">SORSOGON COLLEGE OF ARTS &amp; TRADES (EQUIPMENT)     </t>
  </si>
  <si>
    <t xml:space="preserve">SOUTHERN LUZON STATE UNIVERSITY                   </t>
  </si>
  <si>
    <t xml:space="preserve">TARLAC COLLEGE OF AGRICULTURE                     </t>
  </si>
  <si>
    <t xml:space="preserve">TARLAC STATE UNIVERSITY                           </t>
  </si>
  <si>
    <t xml:space="preserve">UNIVERSITY OF THE PHILIPPINES-TACLOBAN CITY       </t>
  </si>
  <si>
    <t xml:space="preserve">UNIVERSITY OF NORTHERN PHILIPPINES                </t>
  </si>
  <si>
    <t xml:space="preserve">BATAAN COLLEGE OF SCIENCE AND TECHNOLOGY          </t>
  </si>
  <si>
    <t xml:space="preserve">BICOL UNIVERSITY - COLLEGE OF FISHERIES           </t>
  </si>
  <si>
    <t xml:space="preserve">SIBUYAN POLYTECHNIC COLLEGE-ROMBLON               </t>
  </si>
  <si>
    <t xml:space="preserve">PHILIPPINE MERCHANT MARINE ACADEMY - MANILA       </t>
  </si>
  <si>
    <t xml:space="preserve">STATE POLYTECHNIC COLLEGE OF PALAWAN              </t>
  </si>
  <si>
    <t xml:space="preserve">U.P.MANILA-COLLEGE OF ARTS &amp; SCIENCES-LIBRARY     </t>
  </si>
  <si>
    <t xml:space="preserve">MOUNTAIN PROVINCE STATE POLYTECHNIC COLLEGE       </t>
  </si>
  <si>
    <t xml:space="preserve">OCCIDENTAL MINDORO STATE COLLEGE                  </t>
  </si>
  <si>
    <t xml:space="preserve">UNIVERSITY OF RIZAL SYSTEM                        </t>
  </si>
  <si>
    <t xml:space="preserve">OCCIDENTAL MINDORO NAT'L COLLEGE-ANNEX(MAMBURAO)  </t>
  </si>
  <si>
    <t xml:space="preserve">QUEZON CITY POLYTECHNIC COLLEGES                  </t>
  </si>
  <si>
    <t xml:space="preserve">UNIVERSITY OF RIZAL SYSTEM (TANAY, RIZAL)         </t>
  </si>
  <si>
    <t xml:space="preserve">BICOL UNIVERSITY-COLLEGE OF ARTS AND SCIENCES     </t>
  </si>
  <si>
    <t xml:space="preserve">WESTERN PHILIPPINES UNIVERSITY                    </t>
  </si>
  <si>
    <t xml:space="preserve">MARINDUQUE STATE COLLEGE                          </t>
  </si>
  <si>
    <t xml:space="preserve">CAVITE STATE UNIVERSITY                           </t>
  </si>
  <si>
    <t xml:space="preserve">BALICUATRO COLLEGES OF ARTS AND TRADES            </t>
  </si>
  <si>
    <t xml:space="preserve">ISABELA STATE UNIVERSITY - MAIN CAMPUS (ECHAGUE)  </t>
  </si>
  <si>
    <t xml:space="preserve">NAVAL INSTITUTE OF TECHNOLOGY                     </t>
  </si>
  <si>
    <t xml:space="preserve">U.P.OPEN UNIVERSITY-FACULTY OF HEALTH SCIENCES    </t>
  </si>
  <si>
    <t xml:space="preserve">SYSTEM SUPPLY &amp; PROPERTY MANAGEMENT OFFICE - UPS </t>
  </si>
  <si>
    <t xml:space="preserve">UP-ASIAN INSTITUTE OF TOURISM                     </t>
  </si>
  <si>
    <t xml:space="preserve">LAGUNA STATE POLYTECHNIC UNIVERSITY - SINILOAN    </t>
  </si>
  <si>
    <t xml:space="preserve">U.P.DILIMAN-LAW CENTER                            </t>
  </si>
  <si>
    <t xml:space="preserve">BENGUET STATE UNIVERSITY                          </t>
  </si>
  <si>
    <t xml:space="preserve">UNIVERSITY OF THE PHILIPPINES-VISAYAS(ILO-ILO)    </t>
  </si>
  <si>
    <t xml:space="preserve">UNIVERSITY OF THE PHILIPPINES - OPEN UNIVERSITY   </t>
  </si>
  <si>
    <t xml:space="preserve">UNIVERSITY OF THE PHILIPPINES-BAGUIO              </t>
  </si>
  <si>
    <t xml:space="preserve">U.P.MANILA-NAT'L INSTITUTE OF HEALTH              </t>
  </si>
  <si>
    <t xml:space="preserve">U.P.DILIMAN- N I S M E D                          </t>
  </si>
  <si>
    <t xml:space="preserve">U.P.DILIMAN-ELEC'L &amp; ELECTRONICS ENG'G DEPT.      </t>
  </si>
  <si>
    <t xml:space="preserve">UNIVERSITY OF THE PHILS.- MINDANAO(DAVAO CITY)    </t>
  </si>
  <si>
    <t xml:space="preserve">NUEVA VIZCAYA STATE UNIVERSITY                    </t>
  </si>
  <si>
    <t xml:space="preserve">ILOILO STATE COLLEGE OF FISHERIES                 </t>
  </si>
  <si>
    <t xml:space="preserve">DON M. MARCOS MEM.STATE UNIV.-NORTH LA UNION      </t>
  </si>
  <si>
    <t xml:space="preserve">UP-NATIONAL INSTITUTE OF GEOL-SCIENCES            </t>
  </si>
  <si>
    <t xml:space="preserve">UP COMPUTER CENTER -Apacible cor. Magsaysay Sts. </t>
  </si>
  <si>
    <t xml:space="preserve">U.P.DILIMAN-COLLEGE OF MASS COMMUNICATION         </t>
  </si>
  <si>
    <t xml:space="preserve">VISAYAS STATE UNIVERSITY - MANILA OFFICE          </t>
  </si>
  <si>
    <t xml:space="preserve">DMMSU-SERICULTURE RESEARCH &amp; DEV'T INSTITUTE      </t>
  </si>
  <si>
    <t xml:space="preserve">ISABELA STATE UNIVERSITY-SAN MARIANO CAMPUS       </t>
  </si>
  <si>
    <t xml:space="preserve">ISABELA STATE UNIVERSITY-ILAGAN ISABELA           </t>
  </si>
  <si>
    <t xml:space="preserve">ISABELA STATE UNIVERSITY- CAUAYAN CAMPUS          </t>
  </si>
  <si>
    <t xml:space="preserve">DMMMSU-OPEN UNIVERSITY SYSTEM                     </t>
  </si>
  <si>
    <t xml:space="preserve">DMMMSU - GRADUATE COLLEGE                         </t>
  </si>
  <si>
    <t xml:space="preserve">LEYTE STATE UNIVERSITY-BAYBAY, LEYTE              </t>
  </si>
  <si>
    <t xml:space="preserve">DMMMSU-AGOO, LA UNION                             </t>
  </si>
  <si>
    <t xml:space="preserve">ISABELA STATE UNIVERSITY-ROXAS,ISABELA            </t>
  </si>
  <si>
    <t xml:space="preserve">U.P.MANILA-CRECHE-EARLY CHILD CARE DEV'T CTR.     </t>
  </si>
  <si>
    <t xml:space="preserve">SAMAR STATE UNIVERSITY                            </t>
  </si>
  <si>
    <t xml:space="preserve">ISABELA STATE UNIVERSITY-CABAGAN CAMPUS           </t>
  </si>
  <si>
    <t xml:space="preserve">CATANDUANES STATE COLLEGES                        </t>
  </si>
  <si>
    <t xml:space="preserve">MARIANO MARCOS STATE UNIVERSITY                   </t>
  </si>
  <si>
    <t xml:space="preserve">LAGUNA STATE POLYTECHNIC COLLEGE-STA.CRUZ         </t>
  </si>
  <si>
    <t xml:space="preserve">WEST VISAYAS STATE UNIVERSITY                     </t>
  </si>
  <si>
    <t xml:space="preserve">NORTHWESTERN MINDANAO STATE INST. OF SCI. &amp; TECH. </t>
  </si>
  <si>
    <t xml:space="preserve">ROMBLON STATE COLLEGE-TABLAS BRANCH               </t>
  </si>
  <si>
    <t xml:space="preserve">MSU-ILIGAN INSTITUTE OF TECHNOLOGY                </t>
  </si>
  <si>
    <t xml:space="preserve">CAMARINES NORTE STATE COLLEGE-DAET                </t>
  </si>
  <si>
    <t xml:space="preserve">EASTERN SAMAR STATE UNIVERSITY-BORONGAN           </t>
  </si>
  <si>
    <t xml:space="preserve">U.P. VISAYAS-CEBU COLLEGE                         </t>
  </si>
  <si>
    <t xml:space="preserve">WESTERN MINDANAO STATE UNIVERSITY                 </t>
  </si>
  <si>
    <t xml:space="preserve">CAVITE STATE UNIVERSITY-MAIN CAMPUS               </t>
  </si>
  <si>
    <t xml:space="preserve">U.P.DILIMAN-O V P FOR ADMIN., U.P. SYSTEM         </t>
  </si>
  <si>
    <t xml:space="preserve">UNIVERSITY OF EASTERN PHILIPPINES                 </t>
  </si>
  <si>
    <t xml:space="preserve">U.P.DILIMAN-INSTITUTE OF CHEMISTRY                </t>
  </si>
  <si>
    <t xml:space="preserve">U.P.DILIMAN-COLLEGE OF FINE ARTS                  </t>
  </si>
  <si>
    <t xml:space="preserve">SOUTHERN PHILS. AGRI.BUS &amp; MAR. AQUATIC SCH TECH. </t>
  </si>
  <si>
    <t xml:space="preserve">LEYTE NORMAL UNIVERSITY                           </t>
  </si>
  <si>
    <t xml:space="preserve">WEST VISAYAS STATE UNIVERSITY MEDICAL CENTER      </t>
  </si>
  <si>
    <t xml:space="preserve">U.P.DILIMAN-NATURAL SCIENCES RESEARCH INSTITUTE   </t>
  </si>
  <si>
    <t xml:space="preserve">U.P.DILIMAN-NAT'L INST. OF MOLECULAR BIOTECH.     </t>
  </si>
  <si>
    <t xml:space="preserve">U.P.DILIMAN-BUDGET OFFICE																						   </t>
  </si>
  <si>
    <t xml:space="preserve">MINDORO STATE COLLEGE OF AGRI.&amp; TECH.             </t>
  </si>
  <si>
    <t xml:space="preserve">BATANGAS STATE UNIVERSITY-J.P LAUREL POLYTECHNIC  </t>
  </si>
  <si>
    <t xml:space="preserve">U.P. INTEGRATED SCHOOL																						      </t>
  </si>
  <si>
    <t xml:space="preserve">U.P.DILIMAN-ILANG-ILANG RESEDENCE HALL            </t>
  </si>
  <si>
    <t xml:space="preserve">TECH. UNIV. OF THE PHILS-CAVITE                   </t>
  </si>
  <si>
    <t xml:space="preserve">ZAMBOANGA STATE COLLEGE OF MARINE SCI. &amp; TECH.    </t>
  </si>
  <si>
    <t xml:space="preserve">U.P.DILIMAN-HOUSING OFFICE																						  </t>
  </si>
  <si>
    <t xml:space="preserve">U.P. MANILA-DEVELOPMENT FOUNDATION                </t>
  </si>
  <si>
    <t xml:space="preserve">UP - DILIMAN INTERACTIVE LEARNING CENTER          </t>
  </si>
  <si>
    <t xml:space="preserve">UPD CASH OFFICE                                   </t>
  </si>
  <si>
    <t xml:space="preserve">UP-FILM INTS.                                     </t>
  </si>
  <si>
    <t xml:space="preserve">OFFICE OF THE DIRECTOR OF INSTRUCTION             </t>
  </si>
  <si>
    <t xml:space="preserve">NCPAG-LIBRARY,UP                                  </t>
  </si>
  <si>
    <t xml:space="preserve">UP-COLLEGE OF ECONOMICS                           </t>
  </si>
  <si>
    <t xml:space="preserve">UP-KALAYAAN RESIDENCE HALL                        </t>
  </si>
  <si>
    <t xml:space="preserve">U.P.DILIMAN-UNIVERSITY LIBRARY                    </t>
  </si>
  <si>
    <t xml:space="preserve">U.P.DILIMAN-ARCHAEOLOGICAL STUDIES                </t>
  </si>
  <si>
    <t xml:space="preserve">UP-CENTER FOR INTERNATIONAL STUDIES               </t>
  </si>
  <si>
    <t xml:space="preserve">U.P.DILIMAN-DEPT. OF FILIPINO &amp; PHIL. LITERATURE  </t>
  </si>
  <si>
    <t xml:space="preserve">U.P.DILIMAN-DEPT. OF POLITICAL SCIENCE            </t>
  </si>
  <si>
    <t xml:space="preserve">UP-COLLEGE OF MUSIC EXTENSION PROGRAM             </t>
  </si>
  <si>
    <t xml:space="preserve">U.P.DILIMAN-U.P.LAW COMPLEX																						 </t>
  </si>
  <si>
    <t xml:space="preserve">U.P.DILIMAN-COMPUTATIONAL SCIENCE RESEARCH CENTER </t>
  </si>
  <si>
    <t xml:space="preserve">U.P.DILIMAN-COLLEGE OF ARCHITECTURE               </t>
  </si>
  <si>
    <t xml:space="preserve">U.P.DILIMAN-COLLEGE ON CHEMICAL ENG'G             </t>
  </si>
  <si>
    <t xml:space="preserve">U.P.DILIMAN-POLICE                                </t>
  </si>
  <si>
    <t xml:space="preserve">U.P.DILIMAN-ACCOUNTING OFFICE                     </t>
  </si>
  <si>
    <t xml:space="preserve">U.P.DILIMAN-OFFICE OF THE DEAN-COLLEGE OF ENG'G   </t>
  </si>
  <si>
    <t xml:space="preserve">U.P. DILIMAN-COLLEGE OF SCIENCE                   </t>
  </si>
  <si>
    <t xml:space="preserve">UP DILIMAN - NATIONAL ENGINEERING CENTER          </t>
  </si>
  <si>
    <t xml:space="preserve">U.P. DILIMAN-UNIVERSITY FOOD SERVICE              </t>
  </si>
  <si>
    <t xml:space="preserve">U.P.DILIMAN-SCHOOL OF URBAN &amp; REG'L PLANNING      </t>
  </si>
  <si>
    <t xml:space="preserve">U.P. DILIMAN-OFFICE OF STUDENT HOUSING            </t>
  </si>
  <si>
    <t xml:space="preserve">UP. DILIMAN- ASEAN CENTER                         </t>
  </si>
  <si>
    <t xml:space="preserve">MARIKINA POLYTECHNIC COLLEGE                      </t>
  </si>
  <si>
    <t xml:space="preserve">U.P.DILIMAN-BALAY INTERNASYUNAL                   </t>
  </si>
  <si>
    <t xml:space="preserve">U.P.DILIMAN-TRI-COLLEGE PHD.-PSC-ASEAN CTR.       </t>
  </si>
  <si>
    <t xml:space="preserve">TECHNOLOGICAL UNIV. OF THE PHILS.-VISAYAS CAMPUS  </t>
  </si>
  <si>
    <t xml:space="preserve">U.P.DILIMAN-COLLEGE OF BUSINESS ADMINISTRATION    </t>
  </si>
  <si>
    <t xml:space="preserve">U.P.DILIMAN-OFFICE OF STUDENT ACTIVITIES          </t>
  </si>
  <si>
    <t xml:space="preserve">U.P.DILIMAN-PRIVATE AUTOMATED BRANCH EXCHANGE     </t>
  </si>
  <si>
    <t xml:space="preserve">U.P.DILIMAN-COLLEGE OF EDUCATION                  </t>
  </si>
  <si>
    <t xml:space="preserve">SAMAR STATE COLLEGE OF AGRICULTURE &amp; FORESTRY     </t>
  </si>
  <si>
    <t xml:space="preserve">LAGUNA STATE POLYTECHNIC COLLEGE-LBC-MALINTA      </t>
  </si>
  <si>
    <t xml:space="preserve">U.P. DILIMAN-HUMAN RESOURCES DEV'T OFFICE         </t>
  </si>
  <si>
    <t xml:space="preserve">U.P.DILIMAN-OFFICE OF UNV. STUDENT COUNCIL        </t>
  </si>
  <si>
    <t xml:space="preserve">U.P.DILIMAN INST FOR ISLAMIC STUDIES.-U.P DEPOT   </t>
  </si>
  <si>
    <t xml:space="preserve">UNIVERSITY OF EASTERN PHILS.-CATUBIG CAMPUS       </t>
  </si>
  <si>
    <t xml:space="preserve">UP-OVCRD                                          </t>
  </si>
  <si>
    <t xml:space="preserve">U.P.DILIMAN-U.P. CREDIT COOPERATIVE               </t>
  </si>
  <si>
    <t xml:space="preserve">U.P.DILIMAN-GUIDANCE &amp; COUNCIL-VINZON'S HALL      </t>
  </si>
  <si>
    <t xml:space="preserve">ILOILO STATE COLLEGE OF FISHERIES-SAN ENRIQUE     </t>
  </si>
  <si>
    <t xml:space="preserve">BATANES STATE COLLEGE                             </t>
  </si>
  <si>
    <t xml:space="preserve">UP - Diliman - LEGAL OFFICE                       </t>
  </si>
  <si>
    <t xml:space="preserve">UP DILIMAN- INTERNATIONAL CTR.                    </t>
  </si>
  <si>
    <t xml:space="preserve">BULACAN STATE UNIVERSITY                          </t>
  </si>
  <si>
    <t xml:space="preserve">UP-DILIMAN-PROVIDENT FUND, INC.                   </t>
  </si>
  <si>
    <t xml:space="preserve">UP DILIMAN-DEPT OF SOCIOLOGY-CSSP-UP ANTAS        </t>
  </si>
  <si>
    <t xml:space="preserve">ROMBLON STATE UNIVERSITY-SAN FERNANDO CAMPUS      </t>
  </si>
  <si>
    <t xml:space="preserve">EASTERN SAMAR STATE UNIVERSITY-GUIUAN CAMPUS      </t>
  </si>
  <si>
    <t xml:space="preserve">U.P. EXTENSION PROGRAM IN OLONGAPO                </t>
  </si>
  <si>
    <t xml:space="preserve">UP-DEPARTMENT OF SOCIOLOGY-Faculty Center         </t>
  </si>
  <si>
    <t xml:space="preserve">UP-OFFICE OF STUDENTS AFFAIRS                     </t>
  </si>
  <si>
    <t xml:space="preserve">UP-POPULATION INSTITUTE,CSSP                      </t>
  </si>
  <si>
    <t xml:space="preserve">PUBLICATION OFFICE-CSSP-UP                        </t>
  </si>
  <si>
    <t xml:space="preserve">UP-CSSP-PHILOSOPHY DEPARTMENT                     </t>
  </si>
  <si>
    <t xml:space="preserve">UP-DEPARTMENT OF POLITICAL SCIENCE                </t>
  </si>
  <si>
    <t xml:space="preserve">UP-LINGUISTIC DEPARTMENT-CSSP                     </t>
  </si>
  <si>
    <t xml:space="preserve">UP-OFF-ADM and EXT-CSSP                           </t>
  </si>
  <si>
    <t xml:space="preserve">UP-OFFICE OF THE GRADUATE PROGRAM,CSSP            </t>
  </si>
  <si>
    <t xml:space="preserve">UP-THIRD WORLD STUDIES CENTER,CSSP                </t>
  </si>
  <si>
    <t xml:space="preserve">UP-COMPUTER LABORATORY,CSSP                       </t>
  </si>
  <si>
    <t xml:space="preserve">UP CSSP-LIBRARY                                   </t>
  </si>
  <si>
    <t xml:space="preserve">CSSP/PSYCHOLOGY DEPARTMENT                        </t>
  </si>
  <si>
    <t xml:space="preserve">CSSP-DEPARTMENT OF GEOGRAPHY                      </t>
  </si>
  <si>
    <t xml:space="preserve">UP-SSPRF-CSSP                                     </t>
  </si>
  <si>
    <t xml:space="preserve">UP-NATIONAL COLLEGE OF PUBLIC ADM. &amp; GOVERNANCE   </t>
  </si>
  <si>
    <t xml:space="preserve">UP-ILANG ILANG RESIDENCE HALL                     </t>
  </si>
  <si>
    <t xml:space="preserve">UP-DILIMAN,IPIL RESIDENCE HALL                    </t>
  </si>
  <si>
    <t xml:space="preserve">UP-KAMAGONG RESIDENTIAL HALL                      </t>
  </si>
  <si>
    <t xml:space="preserve">UP-YAKAL RESIDENCE HALL                           </t>
  </si>
  <si>
    <t xml:space="preserve">UP-KAMIA RESIDENCE HALL                           </t>
  </si>
  <si>
    <t xml:space="preserve">UP-SAMPAGUITA RESIDENCE HALL                      </t>
  </si>
  <si>
    <t xml:space="preserve">UP-MOLAVE RESIDENTIAL HALL                        </t>
  </si>
  <si>
    <t xml:space="preserve">UP-MAIN LIBRARY                                   </t>
  </si>
  <si>
    <t xml:space="preserve">UP-DILIMAN GENDER OFFICE                          </t>
  </si>
  <si>
    <t xml:space="preserve">UP-CHANCELLOR-CSO/STPS/SSB                        </t>
  </si>
  <si>
    <t xml:space="preserve">UP-DOST CORE GROUP                                </t>
  </si>
  <si>
    <t xml:space="preserve">UP DILIMAN INFORMATION OFFICE                     </t>
  </si>
  <si>
    <t xml:space="preserve">UP-OFFICE OF THE COUNSELING AND GUIDANCE          </t>
  </si>
  <si>
    <t xml:space="preserve">UP-OFFICE OF THE DIRECTOR OF INSTRUCTION          </t>
  </si>
  <si>
    <t xml:space="preserve">UP-OFFICE OF ANTI-HARASSMENT                      </t>
  </si>
  <si>
    <t xml:space="preserve">TECHNOLOGY MANAGEMENT CENTER                      </t>
  </si>
  <si>
    <t xml:space="preserve">UP-COLLEGE OF MUSIC                               </t>
  </si>
  <si>
    <t xml:space="preserve">DEPARTMENT OF MATHEMATICS                         </t>
  </si>
  <si>
    <t xml:space="preserve">INST.OF ENVT'L SCIENCE &amp; METEOROLOGY              </t>
  </si>
  <si>
    <t xml:space="preserve">OFFICE OF THE COLLEGE SECRETARY,CS                </t>
  </si>
  <si>
    <t xml:space="preserve">UP-INST. OF BIOLOGY,CS                            </t>
  </si>
  <si>
    <t xml:space="preserve">UP-SCIENCE &amp; SOCIETY PROGRAM.,COS                 </t>
  </si>
  <si>
    <t xml:space="preserve">COLLEGE OF SCIENCE LIBRARY                        </t>
  </si>
  <si>
    <t xml:space="preserve">MATERIAL SCIENCE &amp; ENG'G PROGRAM                  </t>
  </si>
  <si>
    <t xml:space="preserve">NATIONAL INSTITUTE OF PHYSICS                     </t>
  </si>
  <si>
    <t xml:space="preserve">PASS PROJECT,NATIONAL ENG'G CENTER                </t>
  </si>
  <si>
    <t xml:space="preserve">UP-NATIONAL ENG'G CENTER                          </t>
  </si>
  <si>
    <t xml:space="preserve">U.P BUILDING RESEARCH SERVICE                     </t>
  </si>
  <si>
    <t xml:space="preserve">PHILIPPINE COLLEGIAN                              </t>
  </si>
  <si>
    <t xml:space="preserve">UP DILIMAN-STPS/SSB OVCCA                         </t>
  </si>
  <si>
    <t xml:space="preserve">UP - BUSINESS CONCESSIONS OFFICE                  </t>
  </si>
  <si>
    <t xml:space="preserve">UP COMPUTER CENTER                                </t>
  </si>
  <si>
    <t xml:space="preserve">U.P-VICE-CHANCELLOR FOR COMMUNITY AFFAIRS         </t>
  </si>
  <si>
    <t xml:space="preserve">UP-OFFICE OF THE VICE-CHANCELLOR                  </t>
  </si>
  <si>
    <t xml:space="preserve">UTILITIES MONITORING TEAM - OVCA                  </t>
  </si>
  <si>
    <t xml:space="preserve">OFFICE OF THE CAMPUS ARCHITECT                    </t>
  </si>
  <si>
    <t xml:space="preserve">OFFICE OF V-CHANCELLOR FOR ADMINISTRATION(OVCA)   </t>
  </si>
  <si>
    <t xml:space="preserve">U.P DILIMAN-OVCCA-OCR                             </t>
  </si>
  <si>
    <t xml:space="preserve">U.P DILIMAN-CHED-ZONAL RESEARCH CENTER            </t>
  </si>
  <si>
    <t xml:space="preserve">UNIVERSITY STUDENT COUNCIL-OVCSA                  </t>
  </si>
  <si>
    <t xml:space="preserve">U.P DILIMAN-DEPT. OF SPEECH COMMN. &amp; THEATER ARTS </t>
  </si>
  <si>
    <t xml:space="preserve">UP-DILIMAN-DEPT. OF FILIPINO &amp;  PHIL. LITERATURE  </t>
  </si>
  <si>
    <t xml:space="preserve">UP-OFFICE OF THE COLLEGE SECRETARY                </t>
  </si>
  <si>
    <t xml:space="preserve">U.P. DILIMAN- CAL LIBRARY                         </t>
  </si>
  <si>
    <t xml:space="preserve">U.P DILIMAN- DEPARTMENT OF ART STUDIES            </t>
  </si>
  <si>
    <t xml:space="preserve">U.P DILIMAN-DEPT OF EUROPEAN LANGUAGES            </t>
  </si>
  <si>
    <t xml:space="preserve">U.P DILIMAN-DEPT. ENGLISH &amp; COMP. LITERATURE      </t>
  </si>
  <si>
    <t xml:space="preserve">U.P DILIMAN-TRI-COLLEGE, PHD                      </t>
  </si>
  <si>
    <t xml:space="preserve">UP-COLLEGE OF BUSINESS ADMINISTRATION-LIBRARY     </t>
  </si>
  <si>
    <t xml:space="preserve">UP-OFFICE OF THE STUDENT'S ACT`                   </t>
  </si>
  <si>
    <t xml:space="preserve">U.P DILIMAN-COLLEGE OF EDUCATION                  </t>
  </si>
  <si>
    <t xml:space="preserve">UP DILIMAN-OFFICE OF ANTI-SEXUAL HARASSMENT       </t>
  </si>
  <si>
    <t xml:space="preserve">U.P.DILIMAN-INSTITUTE OF CREATIVE WRITING         </t>
  </si>
  <si>
    <t xml:space="preserve">SULTAN KUDARAT STATE UNIVERSITY                   </t>
  </si>
  <si>
    <t xml:space="preserve">UP DILIMAN-CENTENNIAL RESIDENCE HALL              </t>
  </si>
  <si>
    <t xml:space="preserve">SILAHIS NG KALUSUGAN, UP-PGH                      </t>
  </si>
  <si>
    <t xml:space="preserve">UP - SCHOOL OF ECONOMICS                          </t>
  </si>
  <si>
    <t xml:space="preserve">UP DILIMAN-CESAR E.A. VIRATA SCHOOL OF BUSINESS   </t>
  </si>
  <si>
    <t>ANNUAL PROCUREMENT PLAN FOR 2018</t>
  </si>
  <si>
    <r>
      <t xml:space="preserve">                        1.     Indicate the agency’s </t>
    </r>
    <r>
      <rPr>
        <b/>
        <sz val="12"/>
        <rFont val="Candara"/>
        <family val="2"/>
      </rPr>
      <t xml:space="preserve">monthly </t>
    </r>
    <r>
      <rPr>
        <sz val="12"/>
        <rFont val="Candara"/>
        <family val="2"/>
      </rPr>
      <t>requirement per item in the APP form.  The form will automatically compute for the Total Quarterly requirement, Total Amount per item and the Grand Total.</t>
    </r>
  </si>
  <si>
    <r>
      <t xml:space="preserve">                      </t>
    </r>
    <r>
      <rPr>
        <sz val="12"/>
        <color indexed="8"/>
        <rFont val="Candara"/>
        <family val="2"/>
      </rPr>
      <t xml:space="preserve">  2.</t>
    </r>
    <r>
      <rPr>
        <b/>
        <sz val="12"/>
        <color indexed="8"/>
        <rFont val="Candara"/>
        <family val="2"/>
      </rPr>
      <t xml:space="preserve">     APPs are considered incorrect if: a) form used is other than the prescribed format downloaded at ps- philgeps.gov.ph and; b)  correct format is used but fields were deleted and/or inserted</t>
    </r>
  </si>
  <si>
    <r>
      <rPr>
        <b/>
        <sz val="12"/>
        <rFont val="Candara"/>
        <family val="2"/>
      </rPr>
      <t xml:space="preserve">        </t>
    </r>
    <r>
      <rPr>
        <sz val="12"/>
        <rFont val="Candara"/>
        <family val="2"/>
      </rPr>
      <t xml:space="preserve">                3.     For Other Items not available from the Procurement Service but regularly purchased from other sources, agency must specify/indicate the item name under each category and unit price based on their last </t>
    </r>
  </si>
  <si>
    <t xml:space="preserve">                                                              a.  app.nga.ps@gmail.com- For central and regional offices of all national government agencies</t>
  </si>
  <si>
    <t xml:space="preserve">                                                              b.  app.suc.ps@gmail.com- For main and other campuses of all state universities and colleges</t>
  </si>
  <si>
    <t xml:space="preserve">                                                              c.   app.gocc.ps@gmail.com- For all central and regional offices of government owned and controlled corporations </t>
  </si>
  <si>
    <t xml:space="preserve">                                                              d.  app.deped.ps@gmail.com- For primary and secondary schools</t>
  </si>
  <si>
    <t xml:space="preserve">                                                             e.   app.lgu.ps@gmail.com - For Local government units</t>
  </si>
  <si>
    <r>
      <t xml:space="preserve">                        4.     The accomplished </t>
    </r>
    <r>
      <rPr>
        <b/>
        <sz val="12"/>
        <rFont val="Candara"/>
        <family val="2"/>
      </rPr>
      <t>HARD COPY</t>
    </r>
    <r>
      <rPr>
        <sz val="12"/>
        <rFont val="Candara"/>
        <family val="2"/>
      </rPr>
      <t xml:space="preserve"> of the APP-CSE shall be submitted in the following manner:</t>
    </r>
  </si>
  <si>
    <r>
      <t xml:space="preserve">                                 The accomplished </t>
    </r>
    <r>
      <rPr>
        <b/>
        <sz val="12"/>
        <rFont val="Candara"/>
        <family val="2"/>
      </rPr>
      <t xml:space="preserve">SOFT COPY </t>
    </r>
    <r>
      <rPr>
        <sz val="12"/>
        <rFont val="Candara"/>
        <family val="2"/>
      </rPr>
      <t>of the APP-CSE shall be submitted to the following email addressess:</t>
    </r>
  </si>
  <si>
    <r>
      <t xml:space="preserve">                        5.     Consistent with Circular Letter  No.2017-12 dated October 19, 2017, the APP for FY 2018 must be submitted on or before </t>
    </r>
    <r>
      <rPr>
        <b/>
        <sz val="12"/>
        <color indexed="8"/>
        <rFont val="Candara"/>
        <family val="2"/>
      </rPr>
      <t>November 30, 2017.</t>
    </r>
  </si>
  <si>
    <t xml:space="preserve">                        6.     Rename your APP file in the following format: APP2018- Name of Agency- Region (e.g. APP2018 -PS- Central Office).</t>
  </si>
  <si>
    <t xml:space="preserve">                        7.     For further assistance/clarification, agencies may call the Sales Division of the Procurement Service at telephone nos. (02)561-6094 or (02)689-7750 loc. 4021.</t>
  </si>
  <si>
    <t xml:space="preserve">Price Catalogue </t>
  </si>
  <si>
    <t xml:space="preserve">SILAY CITY GOVERNMENT </t>
  </si>
  <si>
    <t>No Code</t>
  </si>
  <si>
    <t>SILAY CITY NEGROS OCCIDENTAL</t>
  </si>
  <si>
    <t>LORY M. GUANI</t>
  </si>
  <si>
    <t>Head BAC Secretariat</t>
  </si>
  <si>
    <t>silayprocurement@yahoo.com</t>
  </si>
  <si>
    <t>MARITES BRITO</t>
  </si>
  <si>
    <t>RAMON H. DUMANCAS</t>
  </si>
  <si>
    <t>MARK ANDREW ARTHUR J. GOLEZ</t>
  </si>
  <si>
    <t>No Code-000001</t>
  </si>
  <si>
    <t>No Code-000002</t>
  </si>
  <si>
    <t>No Code-000003</t>
  </si>
  <si>
    <t>No Code-000004</t>
  </si>
  <si>
    <t>Universal Bond Paper 42in. X 150 ft. HPQ1398</t>
  </si>
  <si>
    <t>Natural Tracing Paper C3868A 36"x45.7</t>
  </si>
  <si>
    <t>Tracing Paper 80/85 42" x 20 yrds.</t>
  </si>
  <si>
    <t>Bond Paper , A3, substance 20</t>
  </si>
  <si>
    <t>rolls</t>
  </si>
  <si>
    <t>reams</t>
  </si>
  <si>
    <t>MX-235FT Toner Cartridge (Sharp Copier)</t>
  </si>
  <si>
    <t>C9374A No. 72  Gray 130 ML</t>
  </si>
  <si>
    <t>C9374A No. 72  Matte 130 ML</t>
  </si>
  <si>
    <t>C9374A No. 72 Photo Black Ink130 ML</t>
  </si>
  <si>
    <t>C9374A No. 72 Cyan Ink 130 ML</t>
  </si>
  <si>
    <t>C9374A No. 72  Yellow Ink 130 ML</t>
  </si>
  <si>
    <t>C9374A No. 72  Magenta Ink 130 ML</t>
  </si>
  <si>
    <t>Led Bulb 11.5 watts</t>
  </si>
  <si>
    <t>pc.</t>
  </si>
  <si>
    <t>LED Emergency Bulb</t>
  </si>
  <si>
    <t>Ballpen</t>
  </si>
  <si>
    <t>Calcium Borogluconate</t>
  </si>
  <si>
    <t>Oxyteracycline Injectable 100ml</t>
  </si>
  <si>
    <t>Amoxicilin Injectable 100ml</t>
  </si>
  <si>
    <t>Albendazole</t>
  </si>
  <si>
    <t>Hypodernic Needle No. 16</t>
  </si>
  <si>
    <t>Hypodernic Needle No. 18</t>
  </si>
  <si>
    <t>Syringe 20cc</t>
  </si>
  <si>
    <t>Disposable Needle 23GX1</t>
  </si>
  <si>
    <t>Face Mask</t>
  </si>
  <si>
    <t>Gloves</t>
  </si>
  <si>
    <t>Disinfictant</t>
  </si>
  <si>
    <t>Multivatamins</t>
  </si>
  <si>
    <t>Piperazine</t>
  </si>
  <si>
    <t>bot.</t>
  </si>
  <si>
    <t>ltr.</t>
  </si>
  <si>
    <t>kilo</t>
  </si>
  <si>
    <t>Jetmatic Pump</t>
  </si>
  <si>
    <t>Check Valve 1 1/4</t>
  </si>
  <si>
    <t>jetmatic Gasket</t>
  </si>
  <si>
    <t>Kyocera Maita Toner FS1035MFP</t>
  </si>
  <si>
    <t>cart.</t>
  </si>
  <si>
    <t>Computer Keyboard (USB)</t>
  </si>
  <si>
    <t>UPS</t>
  </si>
  <si>
    <t>Computer Monitor</t>
  </si>
  <si>
    <t>Printer 3 in 1 CISS</t>
  </si>
  <si>
    <t>Sign pen</t>
  </si>
  <si>
    <t>Wall Clock (heavy Duty)</t>
  </si>
  <si>
    <t>Glue Gun (small)</t>
  </si>
  <si>
    <t>Glue Stick (Small)</t>
  </si>
  <si>
    <t>Yellow pad</t>
  </si>
  <si>
    <t>Brown Envelope (Legal)</t>
  </si>
  <si>
    <t>Computer cahir</t>
  </si>
  <si>
    <t>Office Table</t>
  </si>
  <si>
    <t>Office Decoration</t>
  </si>
  <si>
    <t>RAM PC 1333 DDR3 , 4gb</t>
  </si>
  <si>
    <t>UPS, 1000W</t>
  </si>
  <si>
    <t>Aircon Window Type 2Hp</t>
  </si>
  <si>
    <t>Rain Coats</t>
  </si>
  <si>
    <t>Rubber Boots</t>
  </si>
  <si>
    <t>Albatross</t>
  </si>
  <si>
    <t>Expanded Folder Legal</t>
  </si>
  <si>
    <t>Colored Bond Paper Legal Size # 16  Pink</t>
  </si>
  <si>
    <t>Colored Bond Paper Legal Size # 16 Blue</t>
  </si>
  <si>
    <t>Colored Bond Paper Legal Size # 16 Yellow</t>
  </si>
  <si>
    <t>Colored Bond Paper Legal Size # 16 Green</t>
  </si>
  <si>
    <t xml:space="preserve">    </t>
  </si>
  <si>
    <t>Liquid Eraser</t>
  </si>
  <si>
    <t>Staple Nail Gun Tacker 4-14mm</t>
  </si>
  <si>
    <t>Laminating Film (250 mic- 228x50cm)</t>
  </si>
  <si>
    <t>Laminating Film (125 mic- 228x50cm)</t>
  </si>
  <si>
    <t>Laminating Film (250 mic- 110x50cm)</t>
  </si>
  <si>
    <t>Laminating Film (125 mic- 110x50cm)</t>
  </si>
  <si>
    <t>Water , Purified Drinking Water</t>
  </si>
  <si>
    <t>cont</t>
  </si>
  <si>
    <t>Book Paper White A4 210x297mm S-20</t>
  </si>
  <si>
    <t>Book paper White legal</t>
  </si>
  <si>
    <t>Carbon Paper</t>
  </si>
  <si>
    <t>Colored Book Paper Yellow (Long)</t>
  </si>
  <si>
    <t>Colored Book Paper Green (Long)</t>
  </si>
  <si>
    <t xml:space="preserve">                                                                                                                                                                              </t>
  </si>
  <si>
    <t>Filling Cabinet 4 Drawers</t>
  </si>
  <si>
    <t xml:space="preserve"> </t>
  </si>
  <si>
    <t>Ballpen, RED</t>
  </si>
  <si>
    <t>Tracing Paper g/m2 80/85 width 42"</t>
  </si>
  <si>
    <t>PGI-5BK, Black</t>
  </si>
  <si>
    <t>CLI-8Y, Yellow</t>
  </si>
  <si>
    <t>CLI-8M, Magenta</t>
  </si>
  <si>
    <t>CLI-8c, Cyan</t>
  </si>
  <si>
    <t>Cartridge 303 for LBP</t>
  </si>
  <si>
    <t>Epson Ribbon Lq-2180</t>
  </si>
  <si>
    <t>Toner TK-135</t>
  </si>
  <si>
    <t>BondPaper Short</t>
  </si>
  <si>
    <t>Laser Pointer</t>
  </si>
  <si>
    <t>Money Counting Machine</t>
  </si>
  <si>
    <t>Photocopying Machine</t>
  </si>
  <si>
    <t>Swivel Chair</t>
  </si>
  <si>
    <t>Cashier's Chair</t>
  </si>
  <si>
    <t>Oxalic</t>
  </si>
  <si>
    <t>Glass cleaner</t>
  </si>
  <si>
    <t>Bathroom Soap, 90 grams</t>
  </si>
  <si>
    <t>Electrical Cord No. 16</t>
  </si>
  <si>
    <t>meter</t>
  </si>
  <si>
    <t>Adaptor</t>
  </si>
  <si>
    <t>Convenient  Outlet 4 gang</t>
  </si>
  <si>
    <t>Electrical Plug</t>
  </si>
  <si>
    <t>Ballast 40 watts</t>
  </si>
  <si>
    <t>Starter Universal</t>
  </si>
  <si>
    <t>Socket</t>
  </si>
  <si>
    <t>Brown Envelope (Short)</t>
  </si>
  <si>
    <t>Toner TN-114 (Phoptocopier)</t>
  </si>
  <si>
    <t>Audio Cassette Tape , C-90-60 mins.</t>
  </si>
  <si>
    <t>Flannel Cloth</t>
  </si>
  <si>
    <t>Canon IR 1024 Photocopier Toner NPG-32</t>
  </si>
  <si>
    <t>Ribbon Cart. Epson  C13SO15506(7753)</t>
  </si>
  <si>
    <t>Extension Cord 10 meters</t>
  </si>
  <si>
    <t>Electrical Tape</t>
  </si>
  <si>
    <t>Steel Cabinet (3x6 feet 5 layers)</t>
  </si>
  <si>
    <t>Handset Dual Band</t>
  </si>
  <si>
    <t>Continous Form 4 Ply</t>
  </si>
  <si>
    <t>Toner Sharp AR5320A</t>
  </si>
  <si>
    <t>Toner Sharp AR6031N</t>
  </si>
  <si>
    <t>INK Cart. Hp 2135 Black</t>
  </si>
  <si>
    <t>INK Cart. Hp 2135 Tri color</t>
  </si>
  <si>
    <t>INK Cart. Hp 2060 Black</t>
  </si>
  <si>
    <t>INK Cart. Hp 2060 tri-color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</si>
</sst>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00"/>
  </numFmts>
  <fonts count="33">
    <font>
      <sz val="10"/>
      <name val="Arial"/>
    </font>
    <font>
      <b/>
      <sz val="12"/>
      <name val="Candara"/>
      <family val="2"/>
    </font>
    <font>
      <sz val="10"/>
      <name val="Candara"/>
      <family val="2"/>
    </font>
    <font>
      <sz val="12"/>
      <name val="Candara"/>
      <family val="2"/>
    </font>
    <font>
      <b/>
      <sz val="10"/>
      <name val="Candara"/>
      <family val="2"/>
    </font>
    <font>
      <sz val="10"/>
      <name val="Arial"/>
      <family val="2"/>
    </font>
    <font>
      <sz val="9"/>
      <name val="Candara"/>
      <family val="2"/>
    </font>
    <font>
      <b/>
      <i/>
      <sz val="9"/>
      <name val="Candara"/>
      <family val="2"/>
    </font>
    <font>
      <b/>
      <sz val="9"/>
      <name val="Candara"/>
      <family val="2"/>
    </font>
    <font>
      <b/>
      <sz val="14"/>
      <name val="Candara"/>
      <family val="2"/>
    </font>
    <font>
      <sz val="12"/>
      <color indexed="8"/>
      <name val="Candara"/>
      <family val="2"/>
    </font>
    <font>
      <sz val="8"/>
      <name val="Candara"/>
      <family val="2"/>
    </font>
    <font>
      <b/>
      <sz val="8"/>
      <name val="Candara"/>
      <family val="2"/>
    </font>
    <font>
      <b/>
      <sz val="12"/>
      <color indexed="8"/>
      <name val="Candar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ndara"/>
      <family val="2"/>
    </font>
    <font>
      <sz val="8"/>
      <color rgb="FFFF0000"/>
      <name val="Candara"/>
      <family val="2"/>
    </font>
    <font>
      <b/>
      <sz val="12"/>
      <color theme="1"/>
      <name val="Candara"/>
      <family val="2"/>
    </font>
    <font>
      <b/>
      <sz val="12"/>
      <color rgb="FFFF0000"/>
      <name val="Candara"/>
      <family val="2"/>
    </font>
    <font>
      <sz val="10"/>
      <color rgb="FFFF0000"/>
      <name val="Candara"/>
      <family val="2"/>
    </font>
    <font>
      <b/>
      <sz val="10"/>
      <color rgb="FF00B050"/>
      <name val="Candara"/>
      <family val="2"/>
    </font>
    <font>
      <sz val="10"/>
      <color theme="0"/>
      <name val="Candar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ndara"/>
      <family val="2"/>
    </font>
    <font>
      <sz val="11"/>
      <name val="Calibri"/>
      <family val="2"/>
      <scheme val="minor"/>
    </font>
    <font>
      <b/>
      <sz val="12"/>
      <color theme="0"/>
      <name val="Candara"/>
      <family val="2"/>
    </font>
    <font>
      <b/>
      <sz val="10"/>
      <color theme="0"/>
      <name val="Candara"/>
      <family val="2"/>
    </font>
    <font>
      <sz val="12"/>
      <color theme="0"/>
      <name val="Candara"/>
      <family val="2"/>
    </font>
    <font>
      <sz val="9"/>
      <color theme="0"/>
      <name val="Candar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15" fillId="0" borderId="0"/>
  </cellStyleXfs>
  <cellXfs count="392">
    <xf numFmtId="0" fontId="0" fillId="0" borderId="0" xfId="0"/>
    <xf numFmtId="43" fontId="2" fillId="0" borderId="1" xfId="1" applyFont="1" applyBorder="1" applyAlignment="1" applyProtection="1">
      <alignment horizontal="center" vertical="center" wrapText="1"/>
    </xf>
    <xf numFmtId="0" fontId="2" fillId="0" borderId="1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17" fillId="0" borderId="1" xfId="5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43" fontId="2" fillId="0" borderId="7" xfId="5" applyNumberFormat="1" applyFont="1" applyBorder="1" applyAlignment="1" applyProtection="1">
      <alignment vertical="center" wrapText="1"/>
    </xf>
    <xf numFmtId="43" fontId="2" fillId="0" borderId="8" xfId="5" applyNumberFormat="1" applyFont="1" applyBorder="1" applyAlignment="1" applyProtection="1">
      <alignment vertical="center" wrapText="1"/>
    </xf>
    <xf numFmtId="0" fontId="2" fillId="2" borderId="9" xfId="5" applyFont="1" applyFill="1" applyBorder="1" applyAlignment="1" applyProtection="1">
      <alignment vertical="center" wrapText="1"/>
    </xf>
    <xf numFmtId="0" fontId="11" fillId="0" borderId="10" xfId="5" applyFont="1" applyBorder="1" applyAlignment="1" applyProtection="1">
      <alignment horizontal="right" vertical="center" wrapText="1"/>
      <protection locked="0"/>
    </xf>
    <xf numFmtId="0" fontId="2" fillId="0" borderId="11" xfId="5" applyFont="1" applyBorder="1" applyAlignment="1" applyProtection="1">
      <alignment horizontal="left" vertical="center" wrapText="1"/>
    </xf>
    <xf numFmtId="0" fontId="11" fillId="0" borderId="12" xfId="5" applyFont="1" applyBorder="1" applyAlignment="1" applyProtection="1">
      <alignment horizontal="right" vertical="center" wrapText="1"/>
      <protection locked="0"/>
    </xf>
    <xf numFmtId="0" fontId="2" fillId="0" borderId="3" xfId="5" applyFont="1" applyBorder="1" applyAlignment="1" applyProtection="1">
      <alignment horizontal="left" vertical="center" wrapText="1"/>
    </xf>
    <xf numFmtId="0" fontId="11" fillId="0" borderId="13" xfId="5" applyFont="1" applyBorder="1" applyAlignment="1" applyProtection="1">
      <alignment horizontal="right" vertical="center" wrapText="1"/>
      <protection locked="0"/>
    </xf>
    <xf numFmtId="0" fontId="2" fillId="0" borderId="13" xfId="5" applyFont="1" applyBorder="1" applyAlignment="1" applyProtection="1">
      <alignment horizontal="left" vertical="center" wrapText="1"/>
    </xf>
    <xf numFmtId="1" fontId="11" fillId="0" borderId="13" xfId="5" applyNumberFormat="1" applyFont="1" applyBorder="1" applyAlignment="1" applyProtection="1">
      <alignment horizontal="right" vertical="center" wrapText="1"/>
      <protection locked="0"/>
    </xf>
    <xf numFmtId="1" fontId="11" fillId="0" borderId="6" xfId="5" applyNumberFormat="1" applyFont="1" applyBorder="1" applyAlignment="1" applyProtection="1">
      <alignment horizontal="right" vertical="center" wrapText="1"/>
      <protection locked="0"/>
    </xf>
    <xf numFmtId="0" fontId="2" fillId="0" borderId="14" xfId="5" applyFont="1" applyBorder="1" applyAlignment="1" applyProtection="1">
      <alignment horizontal="center" vertical="center" wrapText="1"/>
    </xf>
    <xf numFmtId="0" fontId="2" fillId="2" borderId="15" xfId="5" applyFont="1" applyFill="1" applyBorder="1" applyAlignment="1" applyProtection="1">
      <alignment vertical="center" wrapText="1"/>
    </xf>
    <xf numFmtId="43" fontId="2" fillId="0" borderId="4" xfId="1" applyFont="1" applyBorder="1" applyAlignment="1" applyProtection="1">
      <alignment horizontal="center" vertical="center" wrapText="1"/>
    </xf>
    <xf numFmtId="0" fontId="11" fillId="0" borderId="16" xfId="5" applyFont="1" applyBorder="1" applyAlignment="1" applyProtection="1">
      <alignment horizontal="right" vertical="center" wrapText="1"/>
      <protection locked="0"/>
    </xf>
    <xf numFmtId="0" fontId="2" fillId="0" borderId="6" xfId="5" applyFont="1" applyFill="1" applyBorder="1" applyAlignment="1" applyProtection="1">
      <alignment horizontal="center" vertical="center" wrapText="1"/>
    </xf>
    <xf numFmtId="0" fontId="2" fillId="0" borderId="0" xfId="5" applyFont="1" applyFill="1" applyBorder="1" applyAlignment="1" applyProtection="1">
      <alignment horizontal="center" vertical="center" wrapText="1"/>
    </xf>
    <xf numFmtId="0" fontId="2" fillId="0" borderId="17" xfId="5" applyFont="1" applyFill="1" applyBorder="1" applyAlignment="1" applyProtection="1">
      <alignment horizontal="center" vertical="center" wrapText="1"/>
    </xf>
    <xf numFmtId="0" fontId="2" fillId="0" borderId="18" xfId="5" applyFont="1" applyFill="1" applyBorder="1" applyAlignment="1" applyProtection="1">
      <alignment horizontal="center" vertical="center" wrapText="1"/>
    </xf>
    <xf numFmtId="0" fontId="2" fillId="0" borderId="19" xfId="5" applyFont="1" applyFill="1" applyBorder="1" applyAlignment="1" applyProtection="1">
      <alignment horizontal="center" vertical="center" wrapText="1"/>
    </xf>
    <xf numFmtId="0" fontId="2" fillId="0" borderId="20" xfId="5" applyFont="1" applyFill="1" applyBorder="1" applyAlignment="1" applyProtection="1">
      <alignment horizontal="center" vertical="center" wrapText="1"/>
    </xf>
    <xf numFmtId="1" fontId="2" fillId="0" borderId="6" xfId="5" applyNumberFormat="1" applyFont="1" applyFill="1" applyBorder="1" applyAlignment="1" applyProtection="1">
      <alignment horizontal="center" vertical="center" wrapText="1"/>
    </xf>
    <xf numFmtId="0" fontId="2" fillId="0" borderId="21" xfId="5" applyFont="1" applyFill="1" applyBorder="1" applyAlignment="1" applyProtection="1">
      <alignment horizontal="center" vertical="center" wrapText="1"/>
    </xf>
    <xf numFmtId="0" fontId="11" fillId="0" borderId="0" xfId="5" applyFont="1" applyFill="1" applyAlignment="1" applyProtection="1">
      <alignment horizontal="right" vertical="center" wrapText="1"/>
    </xf>
    <xf numFmtId="0" fontId="2" fillId="0" borderId="0" xfId="5" applyFont="1" applyFill="1" applyAlignment="1" applyProtection="1">
      <alignment horizontal="left" vertical="center" wrapText="1"/>
    </xf>
    <xf numFmtId="0" fontId="2" fillId="0" borderId="0" xfId="5" applyFont="1" applyFill="1" applyAlignment="1" applyProtection="1">
      <alignment vertical="center" wrapText="1"/>
    </xf>
    <xf numFmtId="4" fontId="3" fillId="0" borderId="0" xfId="5" applyNumberFormat="1" applyFont="1" applyFill="1" applyAlignment="1" applyProtection="1">
      <alignment horizontal="center" vertical="center" wrapText="1"/>
    </xf>
    <xf numFmtId="0" fontId="2" fillId="0" borderId="0" xfId="5" applyFont="1" applyAlignment="1" applyProtection="1">
      <alignment vertical="center" wrapText="1"/>
    </xf>
    <xf numFmtId="0" fontId="2" fillId="0" borderId="0" xfId="5" applyFont="1" applyAlignment="1" applyProtection="1">
      <alignment vertical="center"/>
    </xf>
    <xf numFmtId="0" fontId="11" fillId="0" borderId="0" xfId="5" applyFont="1" applyAlignment="1" applyProtection="1">
      <alignment horizontal="right" vertical="center"/>
    </xf>
    <xf numFmtId="0" fontId="2" fillId="0" borderId="0" xfId="5" applyFont="1" applyAlignment="1" applyProtection="1">
      <alignment horizontal="left" vertical="center"/>
    </xf>
    <xf numFmtId="0" fontId="2" fillId="0" borderId="0" xfId="5" applyFont="1" applyFill="1" applyAlignment="1" applyProtection="1">
      <alignment vertical="center"/>
    </xf>
    <xf numFmtId="4" fontId="3" fillId="0" borderId="0" xfId="5" applyNumberFormat="1" applyFont="1" applyAlignment="1" applyProtection="1">
      <alignment horizontal="center" vertical="center"/>
    </xf>
    <xf numFmtId="0" fontId="1" fillId="0" borderId="0" xfId="5" applyFont="1" applyAlignment="1" applyProtection="1">
      <alignment horizontal="left" vertical="center"/>
    </xf>
    <xf numFmtId="0" fontId="1" fillId="0" borderId="0" xfId="5" applyFont="1" applyAlignment="1" applyProtection="1">
      <alignment horizontal="center" vertical="center"/>
    </xf>
    <xf numFmtId="0" fontId="1" fillId="0" borderId="0" xfId="5" applyFont="1" applyFill="1" applyAlignment="1" applyProtection="1">
      <alignment horizontal="center" vertical="center"/>
    </xf>
    <xf numFmtId="4" fontId="1" fillId="0" borderId="0" xfId="5" applyNumberFormat="1" applyFont="1" applyAlignment="1" applyProtection="1">
      <alignment horizontal="center" vertical="center"/>
    </xf>
    <xf numFmtId="0" fontId="1" fillId="0" borderId="0" xfId="5" applyFont="1" applyAlignment="1" applyProtection="1">
      <alignment vertical="center"/>
    </xf>
    <xf numFmtId="0" fontId="3" fillId="0" borderId="0" xfId="5" applyFont="1" applyAlignment="1" applyProtection="1">
      <alignment horizontal="left" vertical="center"/>
    </xf>
    <xf numFmtId="165" fontId="1" fillId="0" borderId="0" xfId="5" applyNumberFormat="1" applyFont="1" applyAlignment="1" applyProtection="1">
      <alignment horizontal="center" vertical="center"/>
    </xf>
    <xf numFmtId="4" fontId="1" fillId="0" borderId="0" xfId="5" applyNumberFormat="1" applyFont="1" applyAlignment="1" applyProtection="1">
      <alignment vertical="center"/>
    </xf>
    <xf numFmtId="0" fontId="18" fillId="0" borderId="0" xfId="5" applyFont="1" applyAlignment="1" applyProtection="1">
      <alignment horizontal="right" vertical="center"/>
    </xf>
    <xf numFmtId="0" fontId="19" fillId="0" borderId="0" xfId="5" applyFont="1" applyAlignment="1" applyProtection="1">
      <alignment horizontal="left" vertical="center"/>
    </xf>
    <xf numFmtId="0" fontId="20" fillId="0" borderId="0" xfId="5" applyFont="1" applyAlignment="1" applyProtection="1">
      <alignment horizontal="center" vertical="center"/>
    </xf>
    <xf numFmtId="0" fontId="20" fillId="0" borderId="0" xfId="5" applyFont="1" applyFill="1" applyAlignment="1" applyProtection="1">
      <alignment horizontal="center" vertical="center"/>
    </xf>
    <xf numFmtId="165" fontId="20" fillId="0" borderId="0" xfId="5" applyNumberFormat="1" applyFont="1" applyAlignment="1" applyProtection="1">
      <alignment horizontal="center" vertical="center"/>
    </xf>
    <xf numFmtId="4" fontId="20" fillId="0" borderId="0" xfId="5" applyNumberFormat="1" applyFont="1" applyAlignment="1" applyProtection="1">
      <alignment vertical="center"/>
    </xf>
    <xf numFmtId="0" fontId="21" fillId="0" borderId="0" xfId="5" applyFont="1" applyAlignment="1" applyProtection="1">
      <alignment vertical="center"/>
    </xf>
    <xf numFmtId="0" fontId="19" fillId="0" borderId="0" xfId="5" applyFont="1" applyAlignment="1" applyProtection="1">
      <alignment vertical="center"/>
    </xf>
    <xf numFmtId="0" fontId="10" fillId="0" borderId="0" xfId="5" applyFont="1" applyAlignment="1" applyProtection="1">
      <alignment horizontal="left" vertical="center"/>
    </xf>
    <xf numFmtId="0" fontId="2" fillId="0" borderId="0" xfId="5" applyFont="1" applyAlignment="1" applyProtection="1">
      <alignment horizontal="center" vertical="center"/>
    </xf>
    <xf numFmtId="4" fontId="3" fillId="0" borderId="17" xfId="5" applyNumberFormat="1" applyFont="1" applyBorder="1" applyAlignment="1" applyProtection="1">
      <alignment horizontal="center" vertical="center"/>
    </xf>
    <xf numFmtId="0" fontId="11" fillId="0" borderId="13" xfId="5" applyFont="1" applyBorder="1" applyAlignment="1" applyProtection="1">
      <alignment horizontal="right" vertical="center" wrapText="1"/>
    </xf>
    <xf numFmtId="1" fontId="11" fillId="0" borderId="13" xfId="5" applyNumberFormat="1" applyFont="1" applyBorder="1" applyAlignment="1" applyProtection="1">
      <alignment horizontal="right" vertical="center" wrapText="1"/>
    </xf>
    <xf numFmtId="0" fontId="11" fillId="0" borderId="10" xfId="5" applyFont="1" applyBorder="1" applyAlignment="1" applyProtection="1">
      <alignment horizontal="right" vertical="center" wrapText="1"/>
    </xf>
    <xf numFmtId="0" fontId="4" fillId="0" borderId="0" xfId="5" applyFont="1" applyAlignment="1" applyProtection="1">
      <alignment horizontal="center" vertical="center" wrapText="1"/>
    </xf>
    <xf numFmtId="0" fontId="22" fillId="0" borderId="0" xfId="5" applyFont="1" applyAlignment="1" applyProtection="1">
      <alignment horizontal="center" vertical="center" wrapText="1"/>
    </xf>
    <xf numFmtId="0" fontId="2" fillId="0" borderId="0" xfId="5" applyFont="1" applyAlignment="1" applyProtection="1">
      <alignment wrapText="1"/>
    </xf>
    <xf numFmtId="0" fontId="3" fillId="0" borderId="0" xfId="5" applyFont="1" applyAlignment="1" applyProtection="1">
      <alignment vertical="center" wrapText="1"/>
    </xf>
    <xf numFmtId="0" fontId="11" fillId="0" borderId="16" xfId="5" applyFont="1" applyBorder="1" applyAlignment="1" applyProtection="1">
      <alignment horizontal="right" vertical="center" wrapText="1"/>
    </xf>
    <xf numFmtId="0" fontId="11" fillId="0" borderId="22" xfId="5" applyFont="1" applyBorder="1" applyAlignment="1" applyProtection="1">
      <alignment horizontal="right" vertical="center" wrapText="1"/>
    </xf>
    <xf numFmtId="0" fontId="4" fillId="2" borderId="15" xfId="5" applyFont="1" applyFill="1" applyBorder="1" applyAlignment="1" applyProtection="1">
      <alignment vertical="center" wrapText="1"/>
    </xf>
    <xf numFmtId="0" fontId="2" fillId="0" borderId="15" xfId="5" applyFont="1" applyFill="1" applyBorder="1" applyAlignment="1" applyProtection="1">
      <alignment vertical="center" wrapText="1"/>
    </xf>
    <xf numFmtId="0" fontId="2" fillId="2" borderId="23" xfId="5" applyFont="1" applyFill="1" applyBorder="1" applyAlignment="1" applyProtection="1">
      <alignment vertical="center" wrapText="1"/>
    </xf>
    <xf numFmtId="0" fontId="11" fillId="0" borderId="0" xfId="5" applyFont="1" applyAlignment="1" applyProtection="1">
      <alignment horizontal="right" vertical="center" wrapText="1"/>
    </xf>
    <xf numFmtId="0" fontId="7" fillId="0" borderId="0" xfId="5" applyFont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 wrapText="1"/>
    </xf>
    <xf numFmtId="0" fontId="6" fillId="0" borderId="0" xfId="5" applyFont="1" applyBorder="1" applyAlignment="1" applyProtection="1">
      <alignment vertical="center" wrapText="1"/>
    </xf>
    <xf numFmtId="0" fontId="6" fillId="0" borderId="0" xfId="5" applyFont="1" applyFill="1" applyBorder="1" applyAlignment="1" applyProtection="1">
      <alignment vertical="center" wrapText="1"/>
    </xf>
    <xf numFmtId="1" fontId="6" fillId="0" borderId="0" xfId="5" applyNumberFormat="1" applyFont="1" applyFill="1" applyBorder="1" applyAlignment="1" applyProtection="1">
      <alignment vertical="center" wrapText="1"/>
    </xf>
    <xf numFmtId="4" fontId="3" fillId="0" borderId="0" xfId="5" applyNumberFormat="1" applyFont="1" applyBorder="1" applyAlignment="1" applyProtection="1">
      <alignment horizontal="center" vertical="center" wrapText="1"/>
    </xf>
    <xf numFmtId="0" fontId="6" fillId="0" borderId="0" xfId="5" applyFont="1" applyAlignment="1" applyProtection="1">
      <alignment vertical="center" wrapText="1"/>
    </xf>
    <xf numFmtId="0" fontId="2" fillId="0" borderId="0" xfId="5" applyFont="1" applyAlignment="1" applyProtection="1">
      <alignment horizontal="left" vertical="center" wrapText="1"/>
    </xf>
    <xf numFmtId="0" fontId="2" fillId="0" borderId="0" xfId="5" applyFont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vertical="center" wrapText="1"/>
    </xf>
    <xf numFmtId="0" fontId="2" fillId="0" borderId="0" xfId="5" applyFont="1" applyFill="1" applyBorder="1" applyAlignment="1" applyProtection="1">
      <alignment vertical="center" wrapText="1"/>
    </xf>
    <xf numFmtId="0" fontId="2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horizontal="center" vertical="center" wrapText="1"/>
    </xf>
    <xf numFmtId="0" fontId="11" fillId="0" borderId="24" xfId="5" applyFont="1" applyBorder="1" applyAlignment="1" applyProtection="1">
      <alignment horizontal="right" vertical="center" wrapText="1"/>
    </xf>
    <xf numFmtId="0" fontId="11" fillId="0" borderId="25" xfId="5" applyFont="1" applyBorder="1" applyAlignment="1" applyProtection="1">
      <alignment horizontal="right" vertical="center" wrapText="1"/>
    </xf>
    <xf numFmtId="0" fontId="11" fillId="0" borderId="26" xfId="5" applyFont="1" applyBorder="1" applyAlignment="1" applyProtection="1">
      <alignment horizontal="right" vertical="center" wrapText="1"/>
    </xf>
    <xf numFmtId="0" fontId="11" fillId="0" borderId="0" xfId="5" applyFont="1" applyBorder="1" applyAlignment="1" applyProtection="1">
      <alignment horizontal="right" vertical="center" wrapText="1"/>
    </xf>
    <xf numFmtId="0" fontId="11" fillId="0" borderId="27" xfId="5" applyFont="1" applyBorder="1" applyAlignment="1" applyProtection="1">
      <alignment horizontal="right" vertical="center" wrapText="1"/>
    </xf>
    <xf numFmtId="0" fontId="2" fillId="0" borderId="0" xfId="5" applyFont="1" applyAlignment="1" applyProtection="1">
      <alignment horizontal="left" vertical="center" indent="1"/>
    </xf>
    <xf numFmtId="0" fontId="2" fillId="0" borderId="0" xfId="5" applyFont="1" applyFill="1" applyAlignment="1" applyProtection="1">
      <alignment horizontal="right" vertical="center"/>
    </xf>
    <xf numFmtId="0" fontId="2" fillId="0" borderId="0" xfId="5" applyFont="1" applyFill="1" applyAlignment="1" applyProtection="1">
      <alignment horizontal="left" vertical="center" indent="1"/>
    </xf>
    <xf numFmtId="0" fontId="2" fillId="0" borderId="0" xfId="5" applyFont="1" applyAlignment="1" applyProtection="1">
      <alignment horizontal="left" vertical="center" indent="8"/>
    </xf>
    <xf numFmtId="1" fontId="11" fillId="0" borderId="28" xfId="5" applyNumberFormat="1" applyFont="1" applyBorder="1" applyAlignment="1" applyProtection="1">
      <alignment horizontal="right" vertical="center" wrapText="1"/>
      <protection locked="0"/>
    </xf>
    <xf numFmtId="0" fontId="11" fillId="0" borderId="24" xfId="5" applyFont="1" applyBorder="1" applyAlignment="1" applyProtection="1">
      <alignment horizontal="right" vertical="center" wrapText="1"/>
      <protection locked="0"/>
    </xf>
    <xf numFmtId="1" fontId="11" fillId="0" borderId="24" xfId="5" applyNumberFormat="1" applyFont="1" applyBorder="1" applyAlignment="1" applyProtection="1">
      <alignment horizontal="right" vertical="center" wrapText="1"/>
      <protection locked="0"/>
    </xf>
    <xf numFmtId="0" fontId="11" fillId="0" borderId="25" xfId="5" applyFont="1" applyBorder="1" applyAlignment="1" applyProtection="1">
      <alignment horizontal="right" vertical="center" wrapText="1"/>
      <protection locked="0"/>
    </xf>
    <xf numFmtId="0" fontId="11" fillId="0" borderId="26" xfId="5" applyFont="1" applyBorder="1" applyAlignment="1" applyProtection="1">
      <alignment horizontal="right" vertical="center" wrapText="1"/>
      <protection locked="0"/>
    </xf>
    <xf numFmtId="0" fontId="2" fillId="0" borderId="1" xfId="5" applyFont="1" applyBorder="1" applyAlignment="1" applyProtection="1">
      <alignment horizontal="center" wrapText="1"/>
    </xf>
    <xf numFmtId="0" fontId="2" fillId="0" borderId="6" xfId="5" applyFont="1" applyBorder="1" applyAlignment="1" applyProtection="1">
      <alignment horizontal="left" vertical="center" wrapText="1"/>
    </xf>
    <xf numFmtId="0" fontId="2" fillId="0" borderId="14" xfId="5" applyFont="1" applyFill="1" applyBorder="1" applyAlignment="1" applyProtection="1">
      <alignment horizontal="center" vertical="center" wrapText="1"/>
    </xf>
    <xf numFmtId="43" fontId="2" fillId="0" borderId="29" xfId="5" applyNumberFormat="1" applyFont="1" applyBorder="1" applyAlignment="1" applyProtection="1">
      <alignment vertical="center" wrapText="1"/>
    </xf>
    <xf numFmtId="0" fontId="2" fillId="0" borderId="30" xfId="5" applyFont="1" applyBorder="1" applyAlignment="1" applyProtection="1">
      <alignment horizontal="center" vertical="center" wrapText="1"/>
    </xf>
    <xf numFmtId="0" fontId="11" fillId="0" borderId="6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center" vertical="center" wrapText="1"/>
    </xf>
    <xf numFmtId="0" fontId="2" fillId="0" borderId="15" xfId="5" applyFont="1" applyBorder="1" applyAlignment="1" applyProtection="1">
      <alignment horizontal="left" vertical="center" wrapText="1"/>
    </xf>
    <xf numFmtId="4" fontId="3" fillId="0" borderId="14" xfId="1" applyNumberFormat="1" applyFont="1" applyFill="1" applyBorder="1" applyAlignment="1" applyProtection="1">
      <alignment horizontal="center" vertical="center" wrapText="1"/>
    </xf>
    <xf numFmtId="0" fontId="2" fillId="0" borderId="13" xfId="5" applyNumberFormat="1" applyFont="1" applyFill="1" applyBorder="1" applyAlignment="1" applyProtection="1">
      <alignment horizontal="left" vertical="center" wrapText="1"/>
    </xf>
    <xf numFmtId="0" fontId="2" fillId="0" borderId="31" xfId="5" applyFont="1" applyBorder="1" applyAlignment="1" applyProtection="1">
      <alignment horizontal="center" vertical="center" wrapText="1"/>
    </xf>
    <xf numFmtId="0" fontId="11" fillId="0" borderId="32" xfId="5" applyFont="1" applyBorder="1" applyAlignment="1" applyProtection="1">
      <alignment horizontal="right" vertical="center" wrapText="1"/>
    </xf>
    <xf numFmtId="0" fontId="2" fillId="0" borderId="11" xfId="5" applyNumberFormat="1" applyFont="1" applyFill="1" applyBorder="1" applyAlignment="1" applyProtection="1">
      <alignment horizontal="left" vertical="center" wrapText="1"/>
    </xf>
    <xf numFmtId="43" fontId="2" fillId="0" borderId="5" xfId="1" applyFont="1" applyBorder="1" applyAlignment="1" applyProtection="1">
      <alignment horizontal="center" vertical="center" wrapText="1"/>
    </xf>
    <xf numFmtId="0" fontId="2" fillId="0" borderId="34" xfId="5" applyFont="1" applyBorder="1" applyAlignment="1" applyProtection="1">
      <alignment horizontal="center" vertical="center" wrapText="1"/>
    </xf>
    <xf numFmtId="0" fontId="2" fillId="0" borderId="34" xfId="5" applyFont="1" applyFill="1" applyBorder="1" applyAlignment="1" applyProtection="1">
      <alignment horizontal="center" vertical="center" wrapText="1"/>
    </xf>
    <xf numFmtId="0" fontId="11" fillId="0" borderId="15" xfId="5" applyFont="1" applyBorder="1" applyAlignment="1" applyProtection="1">
      <alignment horizontal="right" vertical="center" wrapText="1"/>
    </xf>
    <xf numFmtId="0" fontId="2" fillId="0" borderId="35" xfId="5" applyFont="1" applyBorder="1" applyAlignment="1" applyProtection="1">
      <alignment horizontal="center" vertical="center" wrapText="1"/>
    </xf>
    <xf numFmtId="0" fontId="2" fillId="0" borderId="35" xfId="5" applyFont="1" applyBorder="1" applyAlignment="1" applyProtection="1">
      <alignment horizontal="left" vertical="center" wrapText="1"/>
    </xf>
    <xf numFmtId="0" fontId="2" fillId="0" borderId="21" xfId="5" applyFont="1" applyBorder="1" applyAlignment="1" applyProtection="1">
      <alignment horizontal="left" vertical="center" wrapText="1"/>
    </xf>
    <xf numFmtId="43" fontId="2" fillId="0" borderId="9" xfId="5" applyNumberFormat="1" applyFont="1" applyBorder="1" applyAlignment="1" applyProtection="1">
      <alignment vertical="center" wrapText="1"/>
    </xf>
    <xf numFmtId="1" fontId="11" fillId="0" borderId="0" xfId="5" applyNumberFormat="1" applyFont="1" applyBorder="1" applyAlignment="1" applyProtection="1">
      <alignment horizontal="right" vertical="center" wrapText="1"/>
      <protection locked="0"/>
    </xf>
    <xf numFmtId="0" fontId="11" fillId="0" borderId="28" xfId="5" applyFont="1" applyBorder="1" applyAlignment="1" applyProtection="1">
      <alignment horizontal="right" vertical="center" wrapText="1"/>
    </xf>
    <xf numFmtId="0" fontId="2" fillId="0" borderId="6" xfId="5" applyNumberFormat="1" applyFont="1" applyFill="1" applyBorder="1" applyAlignment="1" applyProtection="1">
      <alignment horizontal="left" vertical="center" wrapText="1"/>
    </xf>
    <xf numFmtId="0" fontId="2" fillId="0" borderId="15" xfId="5" applyFont="1" applyBorder="1" applyAlignment="1" applyProtection="1">
      <alignment vertical="center" wrapText="1"/>
    </xf>
    <xf numFmtId="4" fontId="3" fillId="2" borderId="15" xfId="5" applyNumberFormat="1" applyFont="1" applyFill="1" applyBorder="1" applyAlignment="1" applyProtection="1">
      <alignment horizontal="center" vertical="center" wrapText="1"/>
    </xf>
    <xf numFmtId="0" fontId="11" fillId="0" borderId="36" xfId="5" applyFont="1" applyBorder="1" applyAlignment="1" applyProtection="1">
      <alignment horizontal="right" vertical="center" wrapText="1"/>
    </xf>
    <xf numFmtId="4" fontId="3" fillId="0" borderId="14" xfId="1" quotePrefix="1" applyNumberFormat="1" applyFont="1" applyFill="1" applyBorder="1" applyAlignment="1" applyProtection="1">
      <alignment horizontal="center" vertical="center" wrapText="1"/>
    </xf>
    <xf numFmtId="0" fontId="6" fillId="2" borderId="15" xfId="5" applyFont="1" applyFill="1" applyBorder="1" applyAlignment="1" applyProtection="1">
      <alignment horizontal="center" vertical="center" wrapText="1"/>
    </xf>
    <xf numFmtId="0" fontId="2" fillId="2" borderId="15" xfId="5" applyFont="1" applyFill="1" applyBorder="1" applyAlignment="1" applyProtection="1">
      <alignment horizontal="center" vertical="center" wrapText="1"/>
    </xf>
    <xf numFmtId="4" fontId="3" fillId="2" borderId="15" xfId="1" applyNumberFormat="1" applyFont="1" applyFill="1" applyBorder="1" applyAlignment="1" applyProtection="1">
      <alignment horizontal="center" vertical="center" wrapText="1"/>
    </xf>
    <xf numFmtId="43" fontId="2" fillId="2" borderId="9" xfId="5" applyNumberFormat="1" applyFont="1" applyFill="1" applyBorder="1" applyAlignment="1" applyProtection="1">
      <alignment vertical="center" wrapText="1"/>
    </xf>
    <xf numFmtId="0" fontId="11" fillId="0" borderId="37" xfId="5" applyFont="1" applyBorder="1" applyAlignment="1" applyProtection="1">
      <alignment horizontal="right" vertical="center" wrapText="1"/>
    </xf>
    <xf numFmtId="0" fontId="2" fillId="0" borderId="31" xfId="5" applyFont="1" applyBorder="1" applyAlignment="1" applyProtection="1">
      <alignment horizontal="left" vertical="center" wrapText="1"/>
    </xf>
    <xf numFmtId="0" fontId="2" fillId="0" borderId="21" xfId="5" applyFont="1" applyFill="1" applyBorder="1" applyAlignment="1" applyProtection="1">
      <alignment horizontal="center" vertical="center" wrapText="1"/>
      <protection locked="0"/>
    </xf>
    <xf numFmtId="4" fontId="3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5" applyFont="1" applyFill="1" applyBorder="1" applyAlignment="1" applyProtection="1">
      <alignment horizontal="left" vertical="center" wrapText="1"/>
    </xf>
    <xf numFmtId="0" fontId="11" fillId="0" borderId="23" xfId="5" applyFont="1" applyBorder="1" applyAlignment="1" applyProtection="1">
      <alignment horizontal="right" vertical="center" wrapText="1"/>
    </xf>
    <xf numFmtId="0" fontId="2" fillId="0" borderId="14" xfId="5" applyFont="1" applyBorder="1" applyAlignment="1" applyProtection="1">
      <alignment horizontal="left" vertical="center" wrapText="1"/>
    </xf>
    <xf numFmtId="0" fontId="2" fillId="0" borderId="30" xfId="5" applyFont="1" applyBorder="1" applyAlignment="1" applyProtection="1">
      <alignment horizontal="left" vertical="center" wrapText="1"/>
    </xf>
    <xf numFmtId="0" fontId="2" fillId="0" borderId="14" xfId="5" applyFont="1" applyFill="1" applyBorder="1" applyAlignment="1" applyProtection="1">
      <alignment horizontal="center" vertical="center" wrapText="1"/>
      <protection locked="0"/>
    </xf>
    <xf numFmtId="0" fontId="2" fillId="0" borderId="23" xfId="5" applyFont="1" applyBorder="1" applyAlignment="1" applyProtection="1">
      <alignment horizontal="left" vertical="center" wrapText="1"/>
    </xf>
    <xf numFmtId="0" fontId="11" fillId="0" borderId="38" xfId="5" applyFont="1" applyBorder="1" applyAlignment="1" applyProtection="1">
      <alignment horizontal="right" vertical="center" wrapText="1"/>
    </xf>
    <xf numFmtId="4" fontId="3" fillId="0" borderId="14" xfId="5" applyNumberFormat="1" applyFont="1" applyFill="1" applyBorder="1" applyAlignment="1" applyProtection="1">
      <alignment horizontal="center" vertical="center" wrapText="1"/>
    </xf>
    <xf numFmtId="0" fontId="11" fillId="0" borderId="21" xfId="5" applyFont="1" applyBorder="1" applyAlignment="1" applyProtection="1">
      <alignment horizontal="right" vertical="center" wrapText="1"/>
    </xf>
    <xf numFmtId="0" fontId="11" fillId="0" borderId="11" xfId="5" applyFont="1" applyBorder="1" applyAlignment="1" applyProtection="1">
      <alignment horizontal="right" vertical="center" wrapText="1"/>
      <protection locked="0"/>
    </xf>
    <xf numFmtId="0" fontId="11" fillId="0" borderId="27" xfId="5" applyFont="1" applyBorder="1" applyAlignment="1" applyProtection="1">
      <alignment horizontal="right" vertical="center" wrapText="1"/>
      <protection locked="0"/>
    </xf>
    <xf numFmtId="4" fontId="3" fillId="0" borderId="15" xfId="1" applyNumberFormat="1" applyFont="1" applyBorder="1" applyAlignment="1" applyProtection="1">
      <alignment horizontal="center" vertical="center" wrapText="1"/>
    </xf>
    <xf numFmtId="0" fontId="2" fillId="3" borderId="15" xfId="5" applyFont="1" applyFill="1" applyBorder="1" applyAlignment="1" applyProtection="1">
      <alignment horizontal="center" vertical="center" wrapText="1"/>
    </xf>
    <xf numFmtId="1" fontId="2" fillId="3" borderId="15" xfId="5" applyNumberFormat="1" applyFont="1" applyFill="1" applyBorder="1" applyAlignment="1" applyProtection="1">
      <alignment horizontal="center" vertical="center" wrapText="1"/>
    </xf>
    <xf numFmtId="4" fontId="3" fillId="3" borderId="15" xfId="5" applyNumberFormat="1" applyFont="1" applyFill="1" applyBorder="1" applyAlignment="1" applyProtection="1">
      <alignment horizontal="center" vertical="center" wrapText="1"/>
    </xf>
    <xf numFmtId="43" fontId="2" fillId="3" borderId="9" xfId="5" applyNumberFormat="1" applyFont="1" applyFill="1" applyBorder="1" applyAlignment="1" applyProtection="1">
      <alignment vertical="center" wrapText="1"/>
    </xf>
    <xf numFmtId="0" fontId="2" fillId="3" borderId="9" xfId="5" applyFont="1" applyFill="1" applyBorder="1" applyAlignment="1" applyProtection="1">
      <alignment vertical="center" wrapText="1"/>
    </xf>
    <xf numFmtId="0" fontId="2" fillId="3" borderId="15" xfId="5" applyFont="1" applyFill="1" applyBorder="1" applyAlignment="1" applyProtection="1">
      <alignment vertical="center" wrapText="1"/>
    </xf>
    <xf numFmtId="0" fontId="2" fillId="0" borderId="39" xfId="5" applyFont="1" applyFill="1" applyBorder="1" applyAlignment="1" applyProtection="1">
      <alignment horizontal="center" vertical="center" wrapText="1"/>
    </xf>
    <xf numFmtId="0" fontId="2" fillId="0" borderId="40" xfId="5" applyFont="1" applyFill="1" applyBorder="1" applyAlignment="1" applyProtection="1">
      <alignment horizontal="center" vertical="center" wrapText="1"/>
    </xf>
    <xf numFmtId="0" fontId="7" fillId="0" borderId="0" xfId="5" applyFont="1" applyBorder="1" applyAlignment="1" applyProtection="1">
      <alignment horizontal="left" vertical="center"/>
    </xf>
    <xf numFmtId="14" fontId="4" fillId="0" borderId="0" xfId="5" applyNumberFormat="1" applyFont="1" applyFill="1" applyBorder="1" applyAlignment="1" applyProtection="1">
      <alignment horizontal="left" vertical="center" wrapText="1" indent="10"/>
      <protection locked="0"/>
    </xf>
    <xf numFmtId="0" fontId="2" fillId="0" borderId="37" xfId="5" applyFont="1" applyFill="1" applyBorder="1" applyAlignment="1" applyProtection="1">
      <alignment horizontal="center" vertical="center" wrapText="1"/>
    </xf>
    <xf numFmtId="0" fontId="2" fillId="0" borderId="41" xfId="5" applyFont="1" applyFill="1" applyBorder="1" applyAlignment="1" applyProtection="1">
      <alignment horizontal="center" vertical="center" wrapText="1"/>
    </xf>
    <xf numFmtId="0" fontId="2" fillId="0" borderId="42" xfId="5" applyFont="1" applyFill="1" applyBorder="1" applyAlignment="1" applyProtection="1">
      <alignment horizontal="center" vertical="center" wrapText="1"/>
    </xf>
    <xf numFmtId="0" fontId="2" fillId="0" borderId="43" xfId="5" applyFont="1" applyFill="1" applyBorder="1" applyAlignment="1" applyProtection="1">
      <alignment vertical="center" wrapText="1"/>
    </xf>
    <xf numFmtId="0" fontId="2" fillId="0" borderId="44" xfId="5" applyFont="1" applyFill="1" applyBorder="1" applyAlignment="1" applyProtection="1">
      <alignment vertical="center" wrapText="1"/>
    </xf>
    <xf numFmtId="0" fontId="2" fillId="0" borderId="45" xfId="5" applyFont="1" applyFill="1" applyBorder="1" applyAlignment="1" applyProtection="1">
      <alignment vertical="center" wrapText="1"/>
    </xf>
    <xf numFmtId="0" fontId="4" fillId="2" borderId="17" xfId="5" applyFont="1" applyFill="1" applyBorder="1" applyAlignment="1" applyProtection="1">
      <alignment vertical="center" wrapText="1"/>
    </xf>
    <xf numFmtId="0" fontId="2" fillId="2" borderId="17" xfId="5" applyFont="1" applyFill="1" applyBorder="1" applyAlignment="1" applyProtection="1">
      <alignment vertical="center" wrapText="1"/>
    </xf>
    <xf numFmtId="0" fontId="2" fillId="2" borderId="44" xfId="5" applyFont="1" applyFill="1" applyBorder="1" applyAlignment="1" applyProtection="1">
      <alignment vertical="center" wrapText="1"/>
    </xf>
    <xf numFmtId="0" fontId="11" fillId="0" borderId="36" xfId="5" applyFont="1" applyFill="1" applyBorder="1" applyAlignment="1" applyProtection="1">
      <alignment horizontal="right" vertical="center" wrapText="1"/>
    </xf>
    <xf numFmtId="0" fontId="11" fillId="0" borderId="30" xfId="5" applyFont="1" applyFill="1" applyBorder="1" applyAlignment="1" applyProtection="1">
      <alignment horizontal="right" vertical="center" wrapText="1"/>
    </xf>
    <xf numFmtId="49" fontId="2" fillId="0" borderId="14" xfId="5" quotePrefix="1" applyNumberFormat="1" applyFont="1" applyFill="1" applyBorder="1" applyAlignment="1" applyProtection="1">
      <alignment horizontal="left" vertical="center" wrapText="1"/>
    </xf>
    <xf numFmtId="43" fontId="2" fillId="0" borderId="30" xfId="1" quotePrefix="1" applyFont="1" applyFill="1" applyBorder="1" applyAlignment="1" applyProtection="1">
      <alignment horizontal="center" vertical="center" wrapText="1"/>
    </xf>
    <xf numFmtId="43" fontId="2" fillId="0" borderId="29" xfId="5" applyNumberFormat="1" applyFont="1" applyFill="1" applyBorder="1" applyAlignment="1" applyProtection="1">
      <alignment vertical="center" wrapText="1"/>
    </xf>
    <xf numFmtId="0" fontId="4" fillId="4" borderId="39" xfId="5" applyFont="1" applyFill="1" applyBorder="1" applyAlignment="1" applyProtection="1">
      <alignment horizontal="center" vertical="center" wrapText="1"/>
    </xf>
    <xf numFmtId="0" fontId="0" fillId="0" borderId="13" xfId="0" applyBorder="1"/>
    <xf numFmtId="0" fontId="5" fillId="0" borderId="0" xfId="0" applyFont="1" applyFill="1" applyBorder="1"/>
    <xf numFmtId="0" fontId="5" fillId="0" borderId="13" xfId="0" applyFont="1" applyBorder="1"/>
    <xf numFmtId="0" fontId="5" fillId="0" borderId="13" xfId="0" applyFont="1" applyFill="1" applyBorder="1"/>
    <xf numFmtId="0" fontId="2" fillId="0" borderId="0" xfId="5" applyFont="1" applyBorder="1" applyAlignment="1" applyProtection="1">
      <alignment vertical="center"/>
    </xf>
    <xf numFmtId="0" fontId="23" fillId="0" borderId="59" xfId="5" applyFont="1" applyBorder="1" applyAlignment="1" applyProtection="1">
      <alignment vertical="center"/>
    </xf>
    <xf numFmtId="0" fontId="23" fillId="0" borderId="60" xfId="5" applyFont="1" applyBorder="1" applyAlignment="1" applyProtection="1">
      <alignment vertical="center"/>
    </xf>
    <xf numFmtId="0" fontId="23" fillId="0" borderId="61" xfId="5" applyFont="1" applyBorder="1" applyAlignment="1" applyProtection="1">
      <alignment vertical="center" wrapText="1"/>
    </xf>
    <xf numFmtId="0" fontId="23" fillId="0" borderId="62" xfId="5" applyFont="1" applyBorder="1" applyAlignment="1" applyProtection="1">
      <alignment vertical="center"/>
    </xf>
    <xf numFmtId="0" fontId="1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5" borderId="27" xfId="5" applyFont="1" applyFill="1" applyBorder="1" applyAlignment="1" applyProtection="1">
      <alignment horizontal="left" vertical="center"/>
    </xf>
    <xf numFmtId="0" fontId="2" fillId="5" borderId="27" xfId="5" applyFont="1" applyFill="1" applyBorder="1" applyAlignment="1" applyProtection="1">
      <alignment horizontal="left" vertical="center"/>
      <protection locked="0"/>
    </xf>
    <xf numFmtId="0" fontId="2" fillId="5" borderId="27" xfId="5" applyFont="1" applyFill="1" applyBorder="1" applyAlignment="1" applyProtection="1">
      <alignment vertical="center"/>
    </xf>
    <xf numFmtId="0" fontId="2" fillId="5" borderId="25" xfId="5" applyFont="1" applyFill="1" applyBorder="1" applyAlignment="1" applyProtection="1">
      <alignment horizontal="left" vertical="center"/>
      <protection locked="0"/>
    </xf>
    <xf numFmtId="0" fontId="2" fillId="5" borderId="25" xfId="5" applyFont="1" applyFill="1" applyBorder="1" applyAlignment="1" applyProtection="1">
      <alignment vertical="center"/>
    </xf>
    <xf numFmtId="1" fontId="2" fillId="5" borderId="6" xfId="5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5" applyFont="1" applyFill="1" applyBorder="1" applyAlignment="1" applyProtection="1">
      <alignment horizontal="center" vertical="center" wrapText="1"/>
      <protection locked="0"/>
    </xf>
    <xf numFmtId="0" fontId="2" fillId="5" borderId="13" xfId="5" applyFont="1" applyFill="1" applyBorder="1" applyAlignment="1" applyProtection="1">
      <alignment horizontal="center" vertical="center" wrapText="1"/>
      <protection locked="0"/>
    </xf>
    <xf numFmtId="0" fontId="2" fillId="5" borderId="11" xfId="5" applyFont="1" applyFill="1" applyBorder="1" applyAlignment="1" applyProtection="1">
      <alignment horizontal="center" vertical="center" wrapText="1"/>
      <protection locked="0"/>
    </xf>
    <xf numFmtId="0" fontId="2" fillId="5" borderId="21" xfId="5" applyFont="1" applyFill="1" applyBorder="1" applyAlignment="1" applyProtection="1">
      <alignment horizontal="center" vertical="center" wrapText="1"/>
      <protection locked="0"/>
    </xf>
    <xf numFmtId="0" fontId="2" fillId="5" borderId="14" xfId="5" applyFont="1" applyFill="1" applyBorder="1" applyAlignment="1" applyProtection="1">
      <alignment horizontal="center" vertical="center" wrapText="1"/>
    </xf>
    <xf numFmtId="49" fontId="2" fillId="5" borderId="6" xfId="5" applyNumberFormat="1" applyFont="1" applyFill="1" applyBorder="1" applyAlignment="1" applyProtection="1">
      <alignment horizontal="left" vertical="center" wrapText="1"/>
      <protection locked="0"/>
    </xf>
    <xf numFmtId="0" fontId="2" fillId="5" borderId="4" xfId="5" applyFont="1" applyFill="1" applyBorder="1" applyAlignment="1" applyProtection="1">
      <alignment horizontal="center" vertical="center" wrapText="1"/>
      <protection locked="0"/>
    </xf>
    <xf numFmtId="49" fontId="2" fillId="5" borderId="13" xfId="5" applyNumberFormat="1" applyFont="1" applyFill="1" applyBorder="1" applyAlignment="1" applyProtection="1">
      <alignment horizontal="left" vertical="center" wrapText="1"/>
      <protection locked="0"/>
    </xf>
    <xf numFmtId="43" fontId="2" fillId="5" borderId="1" xfId="1" applyFont="1" applyFill="1" applyBorder="1" applyAlignment="1" applyProtection="1">
      <alignment horizontal="center" vertical="center" wrapText="1"/>
      <protection locked="0"/>
    </xf>
    <xf numFmtId="49" fontId="2" fillId="5" borderId="5" xfId="5" applyNumberFormat="1" applyFont="1" applyFill="1" applyBorder="1" applyAlignment="1" applyProtection="1">
      <alignment horizontal="left" vertical="center" wrapText="1"/>
      <protection locked="0"/>
    </xf>
    <xf numFmtId="43" fontId="2" fillId="5" borderId="4" xfId="1" applyFont="1" applyFill="1" applyBorder="1" applyAlignment="1" applyProtection="1">
      <alignment horizontal="center" vertical="center" wrapText="1"/>
      <protection locked="0"/>
    </xf>
    <xf numFmtId="49" fontId="2" fillId="5" borderId="11" xfId="5" applyNumberFormat="1" applyFont="1" applyFill="1" applyBorder="1" applyAlignment="1" applyProtection="1">
      <alignment horizontal="left" vertical="center" wrapText="1"/>
      <protection locked="0"/>
    </xf>
    <xf numFmtId="43" fontId="2" fillId="5" borderId="31" xfId="1" applyFont="1" applyFill="1" applyBorder="1" applyAlignment="1" applyProtection="1">
      <alignment horizontal="center" vertical="center" wrapText="1"/>
      <protection locked="0"/>
    </xf>
    <xf numFmtId="4" fontId="3" fillId="5" borderId="6" xfId="5" applyNumberFormat="1" applyFont="1" applyFill="1" applyBorder="1" applyAlignment="1" applyProtection="1">
      <alignment horizontal="center" vertical="center" wrapText="1"/>
      <protection locked="0"/>
    </xf>
    <xf numFmtId="4" fontId="3" fillId="5" borderId="13" xfId="5" applyNumberFormat="1" applyFont="1" applyFill="1" applyBorder="1" applyAlignment="1" applyProtection="1">
      <alignment horizontal="center" vertical="center" wrapText="1"/>
      <protection locked="0"/>
    </xf>
    <xf numFmtId="4" fontId="3" fillId="5" borderId="21" xfId="5" applyNumberFormat="1" applyFont="1" applyFill="1" applyBorder="1" applyAlignment="1" applyProtection="1">
      <alignment horizontal="center" vertical="center" wrapText="1"/>
      <protection locked="0"/>
    </xf>
    <xf numFmtId="4" fontId="3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13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5" applyFont="1" applyFill="1" applyBorder="1" applyAlignment="1" applyProtection="1">
      <alignment horizontal="left" vertical="center" wrapText="1"/>
      <protection locked="0"/>
    </xf>
    <xf numFmtId="0" fontId="2" fillId="5" borderId="31" xfId="5" applyFont="1" applyFill="1" applyBorder="1" applyAlignment="1" applyProtection="1">
      <alignment horizontal="center" vertical="center" wrapText="1"/>
      <protection locked="0"/>
    </xf>
    <xf numFmtId="0" fontId="2" fillId="5" borderId="13" xfId="5" applyFont="1" applyFill="1" applyBorder="1" applyAlignment="1" applyProtection="1">
      <alignment horizontal="left" vertical="center" wrapText="1"/>
      <protection locked="0"/>
    </xf>
    <xf numFmtId="0" fontId="2" fillId="5" borderId="5" xfId="5" applyFont="1" applyFill="1" applyBorder="1" applyAlignment="1" applyProtection="1">
      <alignment horizontal="center" vertical="center" wrapText="1"/>
      <protection locked="0"/>
    </xf>
    <xf numFmtId="0" fontId="2" fillId="5" borderId="1" xfId="5" applyFont="1" applyFill="1" applyBorder="1" applyAlignment="1" applyProtection="1">
      <alignment horizontal="center" vertical="center" wrapText="1"/>
      <protection locked="0"/>
    </xf>
    <xf numFmtId="0" fontId="2" fillId="5" borderId="11" xfId="5" applyFont="1" applyFill="1" applyBorder="1" applyAlignment="1" applyProtection="1">
      <alignment horizontal="left" vertical="center" wrapText="1"/>
      <protection locked="0"/>
    </xf>
    <xf numFmtId="43" fontId="2" fillId="5" borderId="5" xfId="1" applyFont="1" applyFill="1" applyBorder="1" applyAlignment="1" applyProtection="1">
      <alignment horizontal="center" vertical="center" wrapText="1"/>
      <protection locked="0"/>
    </xf>
    <xf numFmtId="43" fontId="2" fillId="5" borderId="5" xfId="1" quotePrefix="1" applyFont="1" applyFill="1" applyBorder="1" applyAlignment="1" applyProtection="1">
      <alignment horizontal="center" vertical="center" wrapText="1"/>
      <protection locked="0"/>
    </xf>
    <xf numFmtId="4" fontId="3" fillId="5" borderId="28" xfId="5" applyNumberFormat="1" applyFont="1" applyFill="1" applyBorder="1" applyAlignment="1" applyProtection="1">
      <alignment horizontal="center" vertical="center" wrapText="1"/>
      <protection locked="0"/>
    </xf>
    <xf numFmtId="4" fontId="3" fillId="5" borderId="24" xfId="5" applyNumberFormat="1" applyFont="1" applyFill="1" applyBorder="1" applyAlignment="1" applyProtection="1">
      <alignment horizontal="center" vertical="center" wrapText="1"/>
      <protection locked="0"/>
    </xf>
    <xf numFmtId="4" fontId="3" fillId="5" borderId="32" xfId="5" applyNumberFormat="1" applyFont="1" applyFill="1" applyBorder="1" applyAlignment="1" applyProtection="1">
      <alignment horizontal="center" vertical="center" wrapText="1"/>
      <protection locked="0"/>
    </xf>
    <xf numFmtId="4" fontId="3" fillId="5" borderId="11" xfId="5" applyNumberFormat="1" applyFont="1" applyFill="1" applyBorder="1" applyAlignment="1" applyProtection="1">
      <alignment horizontal="center" vertical="center" wrapText="1"/>
      <protection locked="0"/>
    </xf>
    <xf numFmtId="0" fontId="11" fillId="5" borderId="27" xfId="5" applyFont="1" applyFill="1" applyBorder="1" applyAlignment="1" applyProtection="1">
      <alignment horizontal="right" vertical="center" wrapText="1"/>
      <protection locked="0"/>
    </xf>
    <xf numFmtId="0" fontId="11" fillId="5" borderId="25" xfId="5" applyFont="1" applyFill="1" applyBorder="1" applyAlignment="1" applyProtection="1">
      <alignment horizontal="right" vertical="center" wrapText="1"/>
      <protection locked="0"/>
    </xf>
    <xf numFmtId="0" fontId="11" fillId="5" borderId="12" xfId="5" applyFont="1" applyFill="1" applyBorder="1" applyAlignment="1" applyProtection="1">
      <alignment horizontal="right" vertical="center" wrapText="1"/>
      <protection locked="0"/>
    </xf>
    <xf numFmtId="0" fontId="11" fillId="5" borderId="26" xfId="5" applyFont="1" applyFill="1" applyBorder="1" applyAlignment="1" applyProtection="1">
      <alignment horizontal="right" vertical="center" wrapText="1"/>
      <protection locked="0"/>
    </xf>
    <xf numFmtId="49" fontId="2" fillId="5" borderId="32" xfId="5" applyNumberFormat="1" applyFont="1" applyFill="1" applyBorder="1" applyAlignment="1" applyProtection="1">
      <alignment horizontal="left" vertical="center" wrapText="1"/>
      <protection locked="0"/>
    </xf>
    <xf numFmtId="43" fontId="2" fillId="5" borderId="11" xfId="1" quotePrefix="1" applyFont="1" applyFill="1" applyBorder="1" applyAlignment="1" applyProtection="1">
      <alignment horizontal="center" vertical="center" wrapText="1"/>
      <protection locked="0"/>
    </xf>
    <xf numFmtId="0" fontId="11" fillId="0" borderId="16" xfId="5" applyFont="1" applyFill="1" applyBorder="1" applyAlignment="1" applyProtection="1">
      <alignment horizontal="right" vertical="center" wrapText="1"/>
      <protection locked="0"/>
    </xf>
    <xf numFmtId="0" fontId="11" fillId="0" borderId="10" xfId="5" applyFont="1" applyFill="1" applyBorder="1" applyAlignment="1" applyProtection="1">
      <alignment horizontal="right" vertical="center" wrapText="1"/>
      <protection locked="0"/>
    </xf>
    <xf numFmtId="0" fontId="11" fillId="0" borderId="12" xfId="5" applyFont="1" applyFill="1" applyBorder="1" applyAlignment="1" applyProtection="1">
      <alignment horizontal="right" vertical="center" wrapText="1"/>
      <protection locked="0"/>
    </xf>
    <xf numFmtId="0" fontId="2" fillId="5" borderId="27" xfId="5" applyFont="1" applyFill="1" applyBorder="1" applyAlignment="1" applyProtection="1">
      <alignment horizontal="left" vertical="center" indent="6"/>
    </xf>
    <xf numFmtId="0" fontId="4" fillId="2" borderId="15" xfId="5" applyFont="1" applyFill="1" applyBorder="1" applyAlignment="1" applyProtection="1">
      <alignment horizontal="center" vertical="center" wrapText="1"/>
    </xf>
    <xf numFmtId="0" fontId="4" fillId="3" borderId="15" xfId="5" applyFont="1" applyFill="1" applyBorder="1" applyAlignment="1" applyProtection="1">
      <alignment horizontal="center" vertical="center" wrapText="1"/>
    </xf>
    <xf numFmtId="0" fontId="12" fillId="4" borderId="39" xfId="5" applyFont="1" applyFill="1" applyBorder="1" applyAlignment="1" applyProtection="1">
      <alignment horizontal="center" vertical="center" wrapText="1"/>
    </xf>
    <xf numFmtId="0" fontId="24" fillId="0" borderId="13" xfId="5" applyFont="1" applyBorder="1" applyAlignment="1" applyProtection="1">
      <alignment horizontal="left" vertical="center" wrapText="1"/>
    </xf>
    <xf numFmtId="0" fontId="25" fillId="0" borderId="13" xfId="6" applyFont="1" applyBorder="1" applyAlignment="1">
      <alignment horizontal="center" vertical="center" wrapText="1"/>
    </xf>
    <xf numFmtId="0" fontId="24" fillId="0" borderId="13" xfId="6" applyFont="1" applyBorder="1"/>
    <xf numFmtId="2" fontId="24" fillId="0" borderId="13" xfId="6" applyNumberFormat="1" applyFont="1" applyBorder="1"/>
    <xf numFmtId="0" fontId="24" fillId="0" borderId="13" xfId="5" applyFont="1" applyFill="1" applyBorder="1" applyAlignment="1" applyProtection="1">
      <alignment horizontal="left" vertical="center" wrapText="1"/>
    </xf>
    <xf numFmtId="0" fontId="9" fillId="0" borderId="0" xfId="5" applyFont="1" applyFill="1" applyAlignment="1" applyProtection="1">
      <alignment vertical="center"/>
    </xf>
    <xf numFmtId="4" fontId="1" fillId="0" borderId="0" xfId="5" applyNumberFormat="1" applyFont="1" applyFill="1" applyAlignment="1" applyProtection="1">
      <alignment horizontal="center" vertical="center"/>
    </xf>
    <xf numFmtId="165" fontId="1" fillId="0" borderId="0" xfId="5" applyNumberFormat="1" applyFont="1" applyFill="1" applyAlignment="1" applyProtection="1">
      <alignment horizontal="center" vertical="center"/>
    </xf>
    <xf numFmtId="4" fontId="3" fillId="0" borderId="0" xfId="5" applyNumberFormat="1" applyFont="1" applyFill="1" applyAlignment="1" applyProtection="1">
      <alignment horizontal="center" vertical="center"/>
    </xf>
    <xf numFmtId="0" fontId="3" fillId="0" borderId="0" xfId="5" applyFont="1" applyFill="1" applyAlignment="1" applyProtection="1">
      <alignment vertical="center" wrapText="1"/>
    </xf>
    <xf numFmtId="0" fontId="2" fillId="0" borderId="0" xfId="5" applyFont="1" applyFill="1" applyAlignment="1" applyProtection="1">
      <alignment horizontal="center" vertical="center" wrapText="1"/>
    </xf>
    <xf numFmtId="0" fontId="6" fillId="0" borderId="0" xfId="5" applyFont="1" applyFill="1" applyAlignment="1" applyProtection="1">
      <alignment vertical="center" wrapText="1"/>
    </xf>
    <xf numFmtId="0" fontId="11" fillId="0" borderId="3" xfId="5" applyFont="1" applyBorder="1" applyAlignment="1" applyProtection="1">
      <alignment horizontal="right" vertical="center" wrapText="1"/>
    </xf>
    <xf numFmtId="0" fontId="26" fillId="5" borderId="25" xfId="4" applyFont="1" applyFill="1" applyBorder="1" applyAlignment="1" applyProtection="1">
      <alignment horizontal="left" vertical="center"/>
      <protection locked="0"/>
    </xf>
    <xf numFmtId="0" fontId="27" fillId="0" borderId="5" xfId="5" applyFont="1" applyFill="1" applyBorder="1" applyAlignment="1" applyProtection="1">
      <alignment horizontal="center" vertical="center" wrapText="1"/>
    </xf>
    <xf numFmtId="0" fontId="11" fillId="0" borderId="41" xfId="5" applyFont="1" applyBorder="1" applyAlignment="1" applyProtection="1">
      <alignment horizontal="right" vertical="center" wrapText="1"/>
    </xf>
    <xf numFmtId="0" fontId="11" fillId="0" borderId="63" xfId="5" applyFont="1" applyBorder="1" applyAlignment="1" applyProtection="1">
      <alignment horizontal="right" vertical="center" wrapText="1"/>
    </xf>
    <xf numFmtId="0" fontId="11" fillId="0" borderId="64" xfId="5" applyFont="1" applyBorder="1" applyAlignment="1" applyProtection="1">
      <alignment horizontal="right" vertical="center" wrapText="1"/>
    </xf>
    <xf numFmtId="0" fontId="2" fillId="0" borderId="65" xfId="5" applyFont="1" applyBorder="1" applyAlignment="1" applyProtection="1">
      <alignment horizontal="left" vertical="center" wrapText="1"/>
    </xf>
    <xf numFmtId="0" fontId="2" fillId="0" borderId="66" xfId="5" applyFont="1" applyFill="1" applyBorder="1" applyAlignment="1" applyProtection="1">
      <alignment horizontal="center" vertical="center" wrapText="1"/>
    </xf>
    <xf numFmtId="1" fontId="2" fillId="5" borderId="65" xfId="5" applyNumberFormat="1" applyFont="1" applyFill="1" applyBorder="1" applyAlignment="1" applyProtection="1">
      <alignment horizontal="center" vertical="center" wrapText="1"/>
      <protection locked="0"/>
    </xf>
    <xf numFmtId="0" fontId="2" fillId="5" borderId="65" xfId="5" applyFont="1" applyFill="1" applyBorder="1" applyAlignment="1" applyProtection="1">
      <alignment horizontal="center" vertical="center" wrapText="1"/>
      <protection locked="0"/>
    </xf>
    <xf numFmtId="1" fontId="2" fillId="0" borderId="65" xfId="5" applyNumberFormat="1" applyFont="1" applyFill="1" applyBorder="1" applyAlignment="1" applyProtection="1">
      <alignment horizontal="center" vertical="center" wrapText="1"/>
    </xf>
    <xf numFmtId="0" fontId="2" fillId="0" borderId="65" xfId="5" applyFont="1" applyFill="1" applyBorder="1" applyAlignment="1" applyProtection="1">
      <alignment horizontal="center" vertical="center" wrapText="1"/>
    </xf>
    <xf numFmtId="43" fontId="2" fillId="0" borderId="67" xfId="5" applyNumberFormat="1" applyFont="1" applyBorder="1" applyAlignment="1" applyProtection="1">
      <alignment vertical="center" wrapText="1"/>
    </xf>
    <xf numFmtId="0" fontId="11" fillId="0" borderId="68" xfId="5" applyFont="1" applyBorder="1" applyAlignment="1" applyProtection="1">
      <alignment horizontal="right" vertical="center" wrapText="1"/>
    </xf>
    <xf numFmtId="0" fontId="11" fillId="0" borderId="46" xfId="5" applyFont="1" applyBorder="1" applyAlignment="1" applyProtection="1">
      <alignment horizontal="right" vertical="center" wrapText="1"/>
    </xf>
    <xf numFmtId="1" fontId="2" fillId="5" borderId="69" xfId="5" applyNumberFormat="1" applyFont="1" applyFill="1" applyBorder="1" applyAlignment="1" applyProtection="1">
      <alignment horizontal="center" vertical="center" wrapText="1"/>
      <protection locked="0"/>
    </xf>
    <xf numFmtId="0" fontId="2" fillId="5" borderId="69" xfId="5" applyFont="1" applyFill="1" applyBorder="1" applyAlignment="1" applyProtection="1">
      <alignment horizontal="center" vertical="center" wrapText="1"/>
      <protection locked="0"/>
    </xf>
    <xf numFmtId="1" fontId="2" fillId="0" borderId="69" xfId="5" applyNumberFormat="1" applyFont="1" applyFill="1" applyBorder="1" applyAlignment="1" applyProtection="1">
      <alignment horizontal="center" vertical="center" wrapText="1"/>
    </xf>
    <xf numFmtId="0" fontId="2" fillId="0" borderId="69" xfId="5" applyFont="1" applyFill="1" applyBorder="1" applyAlignment="1" applyProtection="1">
      <alignment horizontal="center" vertical="center" wrapText="1"/>
    </xf>
    <xf numFmtId="43" fontId="2" fillId="0" borderId="70" xfId="5" applyNumberFormat="1" applyFont="1" applyBorder="1" applyAlignment="1" applyProtection="1">
      <alignment vertical="center" wrapText="1"/>
    </xf>
    <xf numFmtId="0" fontId="5" fillId="0" borderId="0" xfId="5"/>
    <xf numFmtId="0" fontId="5" fillId="0" borderId="0" xfId="5" applyFont="1" applyFill="1" applyBorder="1" applyAlignment="1">
      <alignment horizontal="left"/>
    </xf>
    <xf numFmtId="0" fontId="5" fillId="0" borderId="0" xfId="5" applyBorder="1"/>
    <xf numFmtId="164" fontId="5" fillId="0" borderId="0" xfId="5" applyNumberFormat="1"/>
    <xf numFmtId="14" fontId="5" fillId="0" borderId="0" xfId="5" applyNumberFormat="1"/>
    <xf numFmtId="0" fontId="14" fillId="0" borderId="0" xfId="5" applyFont="1" applyFill="1" applyBorder="1" applyAlignment="1">
      <alignment horizontal="left"/>
    </xf>
    <xf numFmtId="0" fontId="14" fillId="0" borderId="0" xfId="5" applyFont="1" applyBorder="1"/>
    <xf numFmtId="0" fontId="2" fillId="0" borderId="23" xfId="5" applyFont="1" applyBorder="1" applyAlignment="1" applyProtection="1">
      <alignment horizontal="center" vertical="center" wrapText="1"/>
    </xf>
    <xf numFmtId="0" fontId="2" fillId="0" borderId="23" xfId="5" applyFont="1" applyFill="1" applyBorder="1" applyAlignment="1" applyProtection="1">
      <alignment horizontal="center" vertical="center" wrapText="1"/>
    </xf>
    <xf numFmtId="4" fontId="3" fillId="0" borderId="23" xfId="5" applyNumberFormat="1" applyFont="1" applyBorder="1" applyAlignment="1" applyProtection="1">
      <alignment horizontal="center" vertical="center" wrapText="1"/>
    </xf>
    <xf numFmtId="43" fontId="2" fillId="0" borderId="43" xfId="5" applyNumberFormat="1" applyFont="1" applyBorder="1" applyAlignment="1" applyProtection="1">
      <alignment vertical="center" wrapText="1"/>
    </xf>
    <xf numFmtId="0" fontId="23" fillId="0" borderId="0" xfId="5" applyFont="1" applyAlignment="1" applyProtection="1">
      <alignment vertical="center" wrapText="1"/>
    </xf>
    <xf numFmtId="0" fontId="23" fillId="0" borderId="0" xfId="5" applyFont="1" applyAlignment="1" applyProtection="1">
      <alignment vertical="center"/>
    </xf>
    <xf numFmtId="4" fontId="28" fillId="0" borderId="0" xfId="5" applyNumberFormat="1" applyFont="1" applyAlignment="1" applyProtection="1">
      <alignment horizontal="center" vertical="center"/>
    </xf>
    <xf numFmtId="0" fontId="29" fillId="0" borderId="0" xfId="5" applyFont="1" applyAlignment="1" applyProtection="1">
      <alignment horizontal="center" vertical="center" wrapText="1"/>
    </xf>
    <xf numFmtId="0" fontId="23" fillId="0" borderId="0" xfId="5" applyFont="1" applyAlignment="1" applyProtection="1">
      <alignment wrapText="1"/>
    </xf>
    <xf numFmtId="0" fontId="23" fillId="0" borderId="0" xfId="5" applyFont="1" applyFill="1" applyAlignment="1" applyProtection="1">
      <alignment vertical="center" wrapText="1"/>
    </xf>
    <xf numFmtId="0" fontId="30" fillId="0" borderId="0" xfId="5" applyFont="1" applyAlignment="1" applyProtection="1">
      <alignment vertical="center" wrapText="1"/>
    </xf>
    <xf numFmtId="0" fontId="31" fillId="0" borderId="0" xfId="5" applyFont="1" applyAlignment="1" applyProtection="1">
      <alignment vertical="center" wrapText="1"/>
    </xf>
    <xf numFmtId="0" fontId="23" fillId="0" borderId="0" xfId="5" applyFont="1" applyBorder="1" applyAlignment="1" applyProtection="1">
      <alignment vertical="center" wrapText="1"/>
    </xf>
    <xf numFmtId="0" fontId="25" fillId="0" borderId="13" xfId="6" applyFont="1" applyFill="1" applyBorder="1" applyAlignment="1">
      <alignment horizontal="center" vertical="center" wrapText="1"/>
    </xf>
    <xf numFmtId="49" fontId="24" fillId="0" borderId="13" xfId="0" applyNumberFormat="1" applyFont="1" applyFill="1" applyBorder="1" applyAlignment="1" applyProtection="1">
      <alignment horizontal="left" vertical="center"/>
    </xf>
    <xf numFmtId="0" fontId="24" fillId="0" borderId="13" xfId="6" applyFont="1" applyBorder="1" applyAlignment="1">
      <alignment horizontal="left"/>
    </xf>
    <xf numFmtId="0" fontId="24" fillId="0" borderId="13" xfId="6" applyFont="1" applyFill="1" applyBorder="1"/>
    <xf numFmtId="0" fontId="2" fillId="0" borderId="0" xfId="5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14" fontId="2" fillId="0" borderId="0" xfId="5" applyNumberFormat="1" applyFont="1" applyAlignment="1" applyProtection="1">
      <alignment vertical="center" wrapText="1"/>
    </xf>
    <xf numFmtId="0" fontId="3" fillId="0" borderId="0" xfId="5" applyFont="1" applyFill="1" applyBorder="1" applyAlignment="1" applyProtection="1">
      <alignment horizontal="center" vertical="center" wrapText="1"/>
    </xf>
    <xf numFmtId="4" fontId="3" fillId="0" borderId="0" xfId="5" applyNumberFormat="1" applyFont="1" applyFill="1" applyBorder="1" applyAlignment="1" applyProtection="1">
      <alignment horizontal="center" vertical="center" wrapText="1"/>
    </xf>
    <xf numFmtId="0" fontId="2" fillId="0" borderId="0" xfId="5" quotePrefix="1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horizontal="left" vertical="center" wrapText="1" indent="12"/>
    </xf>
    <xf numFmtId="0" fontId="4" fillId="0" borderId="0" xfId="5" applyFont="1" applyFill="1" applyBorder="1" applyAlignment="1" applyProtection="1">
      <alignment horizontal="center" vertical="center" wrapText="1"/>
      <protection locked="0"/>
    </xf>
    <xf numFmtId="0" fontId="2" fillId="5" borderId="25" xfId="5" applyFont="1" applyFill="1" applyBorder="1" applyAlignment="1" applyProtection="1">
      <alignment horizontal="left" vertical="center"/>
    </xf>
    <xf numFmtId="0" fontId="5" fillId="0" borderId="0" xfId="5" applyBorder="1" applyProtection="1">
      <protection locked="0"/>
    </xf>
    <xf numFmtId="14" fontId="5" fillId="0" borderId="0" xfId="5" applyNumberFormat="1" applyBorder="1" applyProtection="1">
      <protection locked="0"/>
    </xf>
    <xf numFmtId="2" fontId="5" fillId="0" borderId="0" xfId="5" applyNumberFormat="1" applyBorder="1" applyProtection="1">
      <protection locked="0"/>
    </xf>
    <xf numFmtId="0" fontId="0" fillId="0" borderId="0" xfId="0" applyProtection="1">
      <protection locked="0"/>
    </xf>
    <xf numFmtId="0" fontId="2" fillId="0" borderId="6" xfId="5" applyFont="1" applyFill="1" applyBorder="1" applyAlignment="1" applyProtection="1">
      <alignment horizontal="center" vertical="center" wrapText="1"/>
      <protection locked="0"/>
    </xf>
    <xf numFmtId="43" fontId="2" fillId="0" borderId="7" xfId="5" applyNumberFormat="1" applyFont="1" applyBorder="1" applyAlignment="1" applyProtection="1">
      <alignment vertical="center" wrapText="1"/>
      <protection locked="0"/>
    </xf>
    <xf numFmtId="0" fontId="2" fillId="0" borderId="13" xfId="5" applyFont="1" applyFill="1" applyBorder="1" applyAlignment="1" applyProtection="1">
      <alignment horizontal="center" vertical="center" wrapText="1"/>
      <protection locked="0"/>
    </xf>
    <xf numFmtId="43" fontId="2" fillId="0" borderId="2" xfId="5" applyNumberFormat="1" applyFont="1" applyBorder="1" applyAlignment="1" applyProtection="1">
      <alignment vertical="center" wrapText="1"/>
      <protection locked="0"/>
    </xf>
    <xf numFmtId="0" fontId="2" fillId="0" borderId="11" xfId="5" applyFont="1" applyFill="1" applyBorder="1" applyAlignment="1" applyProtection="1">
      <alignment horizontal="center" vertical="center" wrapText="1"/>
      <protection locked="0"/>
    </xf>
    <xf numFmtId="43" fontId="2" fillId="0" borderId="33" xfId="5" applyNumberFormat="1" applyFont="1" applyBorder="1" applyAlignment="1" applyProtection="1">
      <alignment vertical="center" wrapText="1"/>
      <protection locked="0"/>
    </xf>
    <xf numFmtId="1" fontId="2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2" fillId="0" borderId="21" xfId="5" applyNumberFormat="1" applyFont="1" applyFill="1" applyBorder="1" applyAlignment="1" applyProtection="1">
      <alignment horizontal="center" vertical="center" wrapText="1"/>
      <protection locked="0"/>
    </xf>
    <xf numFmtId="1" fontId="2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" applyFont="1" applyFill="1" applyBorder="1" applyAlignment="1" applyProtection="1">
      <alignment horizontal="center" vertical="center" wrapText="1"/>
      <protection locked="0"/>
    </xf>
    <xf numFmtId="0" fontId="4" fillId="0" borderId="0" xfId="5" applyFont="1" applyFill="1" applyBorder="1" applyAlignment="1" applyProtection="1">
      <alignment horizontal="left" vertical="center" wrapText="1"/>
    </xf>
    <xf numFmtId="43" fontId="2" fillId="0" borderId="0" xfId="5" applyNumberFormat="1" applyFont="1" applyFill="1" applyBorder="1" applyAlignment="1" applyProtection="1">
      <alignment horizontal="center" vertical="center" wrapText="1"/>
    </xf>
    <xf numFmtId="0" fontId="2" fillId="0" borderId="0" xfId="5" applyFont="1" applyFill="1" applyBorder="1" applyAlignment="1" applyProtection="1">
      <alignment horizontal="center" vertical="center" wrapText="1"/>
    </xf>
    <xf numFmtId="0" fontId="2" fillId="0" borderId="0" xfId="5" applyFont="1" applyFill="1" applyBorder="1" applyAlignment="1" applyProtection="1">
      <alignment horizontal="left" vertical="center" wrapText="1"/>
      <protection locked="0"/>
    </xf>
    <xf numFmtId="0" fontId="4" fillId="0" borderId="0" xfId="5" applyFont="1" applyFill="1" applyBorder="1" applyAlignment="1" applyProtection="1">
      <alignment horizontal="center" vertical="center" wrapText="1"/>
    </xf>
    <xf numFmtId="0" fontId="9" fillId="0" borderId="0" xfId="5" applyFont="1" applyFill="1" applyAlignment="1" applyProtection="1">
      <alignment horizontal="center" vertical="center"/>
    </xf>
    <xf numFmtId="0" fontId="9" fillId="0" borderId="0" xfId="5" applyFont="1" applyAlignment="1" applyProtection="1">
      <alignment horizontal="center" vertical="center"/>
    </xf>
    <xf numFmtId="0" fontId="12" fillId="4" borderId="40" xfId="5" applyFont="1" applyFill="1" applyBorder="1" applyAlignment="1" applyProtection="1">
      <alignment horizontal="center" vertical="center" wrapText="1"/>
    </xf>
    <xf numFmtId="0" fontId="12" fillId="4" borderId="39" xfId="5" applyFont="1" applyFill="1" applyBorder="1" applyAlignment="1" applyProtection="1">
      <alignment horizontal="center" vertical="center" wrapText="1"/>
    </xf>
    <xf numFmtId="0" fontId="4" fillId="4" borderId="22" xfId="5" applyFont="1" applyFill="1" applyBorder="1" applyAlignment="1" applyProtection="1">
      <alignment horizontal="center" vertical="center" wrapText="1"/>
    </xf>
    <xf numFmtId="0" fontId="4" fillId="4" borderId="15" xfId="5" applyFont="1" applyFill="1" applyBorder="1" applyAlignment="1" applyProtection="1">
      <alignment horizontal="center" vertical="center" wrapText="1"/>
    </xf>
    <xf numFmtId="0" fontId="4" fillId="4" borderId="9" xfId="5" applyFont="1" applyFill="1" applyBorder="1" applyAlignment="1" applyProtection="1">
      <alignment horizontal="center" vertical="center" wrapText="1"/>
    </xf>
    <xf numFmtId="4" fontId="4" fillId="4" borderId="40" xfId="5" applyNumberFormat="1" applyFont="1" applyFill="1" applyBorder="1" applyAlignment="1" applyProtection="1">
      <alignment horizontal="center" vertical="center" wrapText="1"/>
    </xf>
    <xf numFmtId="4" fontId="4" fillId="4" borderId="39" xfId="5" applyNumberFormat="1" applyFont="1" applyFill="1" applyBorder="1" applyAlignment="1" applyProtection="1">
      <alignment horizontal="center" vertical="center" wrapText="1"/>
    </xf>
    <xf numFmtId="0" fontId="1" fillId="4" borderId="40" xfId="5" applyFont="1" applyFill="1" applyBorder="1" applyAlignment="1" applyProtection="1">
      <alignment horizontal="center" vertical="center" wrapText="1"/>
    </xf>
    <xf numFmtId="0" fontId="1" fillId="4" borderId="39" xfId="5" applyFont="1" applyFill="1" applyBorder="1" applyAlignment="1" applyProtection="1">
      <alignment horizontal="center" vertical="center" wrapText="1"/>
    </xf>
    <xf numFmtId="0" fontId="1" fillId="4" borderId="37" xfId="5" applyFont="1" applyFill="1" applyBorder="1" applyAlignment="1" applyProtection="1">
      <alignment horizontal="center" vertical="center" wrapText="1"/>
    </xf>
    <xf numFmtId="0" fontId="1" fillId="4" borderId="23" xfId="5" applyFont="1" applyFill="1" applyBorder="1" applyAlignment="1" applyProtection="1">
      <alignment horizontal="center" vertical="center" wrapText="1"/>
    </xf>
    <xf numFmtId="0" fontId="1" fillId="4" borderId="42" xfId="5" applyFont="1" applyFill="1" applyBorder="1" applyAlignment="1" applyProtection="1">
      <alignment horizontal="center" vertical="center" wrapText="1"/>
    </xf>
    <xf numFmtId="0" fontId="1" fillId="4" borderId="17" xfId="5" applyFont="1" applyFill="1" applyBorder="1" applyAlignment="1" applyProtection="1">
      <alignment horizontal="center" vertical="center" wrapText="1"/>
    </xf>
    <xf numFmtId="0" fontId="2" fillId="5" borderId="27" xfId="5" applyFont="1" applyFill="1" applyBorder="1" applyAlignment="1" applyProtection="1">
      <alignment horizontal="left" vertical="top"/>
    </xf>
    <xf numFmtId="0" fontId="4" fillId="3" borderId="22" xfId="5" applyFont="1" applyFill="1" applyBorder="1" applyAlignment="1" applyProtection="1">
      <alignment horizontal="center" vertical="center" wrapText="1"/>
    </xf>
    <xf numFmtId="0" fontId="4" fillId="3" borderId="15" xfId="5" applyFont="1" applyFill="1" applyBorder="1" applyAlignment="1" applyProtection="1">
      <alignment horizontal="center" vertical="center" wrapText="1"/>
    </xf>
    <xf numFmtId="0" fontId="4" fillId="0" borderId="0" xfId="5" applyFont="1" applyBorder="1" applyAlignment="1" applyProtection="1">
      <alignment horizontal="left" vertical="center" wrapText="1"/>
    </xf>
    <xf numFmtId="43" fontId="2" fillId="2" borderId="15" xfId="5" applyNumberFormat="1" applyFont="1" applyFill="1" applyBorder="1" applyAlignment="1" applyProtection="1">
      <alignment horizontal="center" vertical="center" wrapText="1"/>
    </xf>
    <xf numFmtId="0" fontId="2" fillId="2" borderId="9" xfId="5" applyFont="1" applyFill="1" applyBorder="1" applyAlignment="1" applyProtection="1">
      <alignment horizontal="center" vertical="center" wrapText="1"/>
    </xf>
    <xf numFmtId="0" fontId="3" fillId="0" borderId="22" xfId="5" applyFont="1" applyBorder="1" applyAlignment="1" applyProtection="1">
      <alignment horizontal="left" vertical="center" wrapText="1"/>
    </xf>
    <xf numFmtId="0" fontId="3" fillId="0" borderId="15" xfId="5" applyFont="1" applyBorder="1" applyAlignment="1" applyProtection="1">
      <alignment horizontal="left" vertical="center" wrapText="1"/>
    </xf>
    <xf numFmtId="0" fontId="1" fillId="2" borderId="42" xfId="5" applyFont="1" applyFill="1" applyBorder="1" applyAlignment="1" applyProtection="1">
      <alignment horizontal="left" vertical="center" wrapText="1"/>
    </xf>
    <xf numFmtId="0" fontId="1" fillId="2" borderId="17" xfId="5" applyFont="1" applyFill="1" applyBorder="1" applyAlignment="1" applyProtection="1">
      <alignment horizontal="left" vertical="center" wrapText="1"/>
    </xf>
    <xf numFmtId="0" fontId="1" fillId="2" borderId="44" xfId="5" applyFont="1" applyFill="1" applyBorder="1" applyAlignment="1" applyProtection="1">
      <alignment horizontal="left" vertical="center" wrapText="1"/>
    </xf>
    <xf numFmtId="0" fontId="1" fillId="2" borderId="22" xfId="5" applyNumberFormat="1" applyFont="1" applyFill="1" applyBorder="1" applyAlignment="1" applyProtection="1">
      <alignment horizontal="left" vertical="center" wrapText="1"/>
    </xf>
    <xf numFmtId="0" fontId="1" fillId="2" borderId="15" xfId="5" applyNumberFormat="1" applyFont="1" applyFill="1" applyBorder="1" applyAlignment="1" applyProtection="1">
      <alignment horizontal="left" vertical="center" wrapText="1"/>
    </xf>
    <xf numFmtId="0" fontId="1" fillId="2" borderId="9" xfId="5" applyNumberFormat="1" applyFont="1" applyFill="1" applyBorder="1" applyAlignment="1" applyProtection="1">
      <alignment horizontal="left" vertical="center" wrapText="1"/>
    </xf>
    <xf numFmtId="0" fontId="1" fillId="2" borderId="22" xfId="5" applyFont="1" applyFill="1" applyBorder="1" applyAlignment="1" applyProtection="1">
      <alignment horizontal="left" vertical="center" wrapText="1"/>
    </xf>
    <xf numFmtId="0" fontId="1" fillId="2" borderId="15" xfId="5" applyFont="1" applyFill="1" applyBorder="1" applyAlignment="1" applyProtection="1">
      <alignment horizontal="left" vertical="center" wrapText="1"/>
    </xf>
    <xf numFmtId="0" fontId="1" fillId="2" borderId="9" xfId="5" applyFont="1" applyFill="1" applyBorder="1" applyAlignment="1" applyProtection="1">
      <alignment horizontal="left" vertical="center" wrapText="1"/>
    </xf>
    <xf numFmtId="43" fontId="1" fillId="2" borderId="17" xfId="5" applyNumberFormat="1" applyFont="1" applyFill="1" applyBorder="1" applyAlignment="1" applyProtection="1">
      <alignment vertical="center" wrapText="1"/>
    </xf>
    <xf numFmtId="0" fontId="1" fillId="2" borderId="44" xfId="5" applyFont="1" applyFill="1" applyBorder="1" applyAlignment="1" applyProtection="1">
      <alignment vertical="center" wrapText="1"/>
    </xf>
    <xf numFmtId="0" fontId="2" fillId="0" borderId="48" xfId="5" applyFont="1" applyBorder="1" applyAlignment="1" applyProtection="1">
      <alignment horizontal="center" vertical="center" wrapText="1"/>
    </xf>
    <xf numFmtId="0" fontId="2" fillId="0" borderId="49" xfId="5" applyFont="1" applyBorder="1" applyAlignment="1" applyProtection="1">
      <alignment horizontal="center" vertical="center" wrapText="1"/>
    </xf>
    <xf numFmtId="0" fontId="2" fillId="0" borderId="50" xfId="5" applyFont="1" applyBorder="1" applyAlignment="1" applyProtection="1">
      <alignment horizontal="center" vertical="center" wrapText="1"/>
    </xf>
    <xf numFmtId="0" fontId="2" fillId="0" borderId="51" xfId="5" applyFont="1" applyBorder="1" applyAlignment="1" applyProtection="1">
      <alignment horizontal="center" vertical="center" wrapText="1"/>
    </xf>
    <xf numFmtId="0" fontId="2" fillId="0" borderId="52" xfId="5" applyFont="1" applyBorder="1" applyAlignment="1" applyProtection="1">
      <alignment horizontal="center" vertical="center" wrapText="1"/>
    </xf>
    <xf numFmtId="0" fontId="2" fillId="0" borderId="53" xfId="5" applyFont="1" applyBorder="1" applyAlignment="1" applyProtection="1">
      <alignment horizontal="center" vertical="center" wrapText="1"/>
    </xf>
    <xf numFmtId="0" fontId="2" fillId="0" borderId="22" xfId="5" applyFont="1" applyBorder="1" applyAlignment="1" applyProtection="1">
      <alignment horizontal="left" vertical="center" wrapText="1"/>
    </xf>
    <xf numFmtId="0" fontId="2" fillId="0" borderId="15" xfId="5" applyFont="1" applyBorder="1" applyAlignment="1" applyProtection="1">
      <alignment horizontal="left" vertical="center" wrapText="1"/>
    </xf>
    <xf numFmtId="0" fontId="4" fillId="2" borderId="15" xfId="5" applyFont="1" applyFill="1" applyBorder="1" applyAlignment="1" applyProtection="1">
      <alignment horizontal="center" vertical="center" wrapText="1"/>
      <protection locked="0"/>
    </xf>
    <xf numFmtId="0" fontId="4" fillId="2" borderId="9" xfId="5" applyFont="1" applyFill="1" applyBorder="1" applyAlignment="1" applyProtection="1">
      <alignment horizontal="center" vertical="center" wrapText="1"/>
      <protection locked="0"/>
    </xf>
    <xf numFmtId="0" fontId="2" fillId="0" borderId="46" xfId="5" applyFont="1" applyBorder="1" applyAlignment="1" applyProtection="1">
      <alignment horizontal="right" vertical="center" wrapText="1"/>
    </xf>
    <xf numFmtId="0" fontId="2" fillId="0" borderId="47" xfId="5" applyFont="1" applyBorder="1" applyAlignment="1" applyProtection="1">
      <alignment horizontal="right" vertical="center" wrapText="1"/>
    </xf>
    <xf numFmtId="43" fontId="2" fillId="5" borderId="23" xfId="5" applyNumberFormat="1" applyFont="1" applyFill="1" applyBorder="1" applyAlignment="1" applyProtection="1">
      <alignment horizontal="center" vertical="center" wrapText="1"/>
      <protection locked="0"/>
    </xf>
    <xf numFmtId="0" fontId="2" fillId="5" borderId="43" xfId="5" applyFont="1" applyFill="1" applyBorder="1" applyAlignment="1" applyProtection="1">
      <alignment horizontal="center" vertical="center" wrapText="1"/>
      <protection locked="0"/>
    </xf>
    <xf numFmtId="43" fontId="1" fillId="2" borderId="22" xfId="5" applyNumberFormat="1" applyFont="1" applyFill="1" applyBorder="1" applyAlignment="1" applyProtection="1">
      <alignment horizontal="center" vertical="center" wrapText="1"/>
    </xf>
    <xf numFmtId="43" fontId="1" fillId="2" borderId="9" xfId="5" applyNumberFormat="1" applyFont="1" applyFill="1" applyBorder="1" applyAlignment="1" applyProtection="1">
      <alignment horizontal="center" vertical="center" wrapText="1"/>
    </xf>
    <xf numFmtId="0" fontId="2" fillId="0" borderId="27" xfId="5" applyFont="1" applyBorder="1" applyAlignment="1" applyProtection="1">
      <alignment horizontal="right" vertical="center" wrapText="1"/>
    </xf>
    <xf numFmtId="0" fontId="2" fillId="0" borderId="57" xfId="5" applyFont="1" applyBorder="1" applyAlignment="1" applyProtection="1">
      <alignment horizontal="right" vertical="center" wrapText="1"/>
    </xf>
    <xf numFmtId="0" fontId="2" fillId="0" borderId="25" xfId="5" applyFont="1" applyBorder="1" applyAlignment="1" applyProtection="1">
      <alignment horizontal="right" vertical="center" wrapText="1"/>
    </xf>
    <xf numFmtId="0" fontId="2" fillId="0" borderId="58" xfId="5" applyFont="1" applyBorder="1" applyAlignment="1" applyProtection="1">
      <alignment horizontal="right" vertical="center" wrapText="1"/>
    </xf>
    <xf numFmtId="4" fontId="3" fillId="5" borderId="22" xfId="5" applyNumberFormat="1" applyFont="1" applyFill="1" applyBorder="1" applyAlignment="1" applyProtection="1">
      <alignment horizontal="center" vertical="center" wrapText="1"/>
      <protection locked="0"/>
    </xf>
    <xf numFmtId="4" fontId="3" fillId="5" borderId="9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54" xfId="5" applyFont="1" applyBorder="1" applyAlignment="1" applyProtection="1">
      <alignment horizontal="center" vertical="center" wrapText="1"/>
    </xf>
    <xf numFmtId="0" fontId="2" fillId="0" borderId="55" xfId="5" applyFont="1" applyBorder="1" applyAlignment="1" applyProtection="1">
      <alignment horizontal="center" vertical="center" wrapText="1"/>
    </xf>
    <xf numFmtId="0" fontId="2" fillId="0" borderId="56" xfId="5" applyFont="1" applyBorder="1" applyAlignment="1" applyProtection="1">
      <alignment horizontal="center" vertical="center" wrapText="1"/>
    </xf>
    <xf numFmtId="4" fontId="3" fillId="0" borderId="71" xfId="5" applyNumberFormat="1" applyFont="1" applyBorder="1" applyAlignment="1" applyProtection="1">
      <alignment horizontal="center" vertical="center" wrapText="1"/>
    </xf>
    <xf numFmtId="4" fontId="3" fillId="0" borderId="9" xfId="5" applyNumberFormat="1" applyFont="1" applyBorder="1" applyAlignment="1" applyProtection="1">
      <alignment horizontal="center" vertical="center" wrapText="1"/>
    </xf>
    <xf numFmtId="0" fontId="2" fillId="5" borderId="0" xfId="5" applyFont="1" applyFill="1" applyBorder="1" applyAlignment="1" applyProtection="1">
      <alignment horizontal="left" vertical="top" wrapText="1"/>
    </xf>
    <xf numFmtId="0" fontId="2" fillId="5" borderId="27" xfId="5" applyFont="1" applyFill="1" applyBorder="1" applyAlignment="1" applyProtection="1">
      <alignment horizontal="left" vertical="top" wrapText="1"/>
    </xf>
    <xf numFmtId="0" fontId="4" fillId="2" borderId="22" xfId="5" applyFont="1" applyFill="1" applyBorder="1" applyAlignment="1" applyProtection="1">
      <alignment horizontal="center" vertical="center" wrapText="1"/>
    </xf>
    <xf numFmtId="0" fontId="4" fillId="2" borderId="15" xfId="5" applyFont="1" applyFill="1" applyBorder="1" applyAlignment="1" applyProtection="1">
      <alignment horizontal="center" vertical="center" wrapText="1"/>
    </xf>
    <xf numFmtId="0" fontId="1" fillId="6" borderId="22" xfId="5" applyFont="1" applyFill="1" applyBorder="1" applyAlignment="1" applyProtection="1">
      <alignment horizontal="left" vertical="center" wrapText="1"/>
    </xf>
    <xf numFmtId="0" fontId="1" fillId="6" borderId="15" xfId="5" applyFont="1" applyFill="1" applyBorder="1" applyAlignment="1" applyProtection="1">
      <alignment horizontal="left" vertical="center" wrapText="1"/>
    </xf>
    <xf numFmtId="0" fontId="1" fillId="6" borderId="9" xfId="5" applyFont="1" applyFill="1" applyBorder="1" applyAlignment="1" applyProtection="1">
      <alignment horizontal="left" vertical="center" wrapText="1"/>
    </xf>
    <xf numFmtId="0" fontId="1" fillId="6" borderId="37" xfId="5" applyFont="1" applyFill="1" applyBorder="1" applyAlignment="1" applyProtection="1">
      <alignment horizontal="left" vertical="center" wrapText="1"/>
    </xf>
    <xf numFmtId="0" fontId="1" fillId="6" borderId="23" xfId="5" applyFont="1" applyFill="1" applyBorder="1" applyAlignment="1" applyProtection="1">
      <alignment horizontal="left" vertical="center" wrapText="1"/>
    </xf>
    <xf numFmtId="0" fontId="1" fillId="6" borderId="43" xfId="5" applyFont="1" applyFill="1" applyBorder="1" applyAlignment="1" applyProtection="1">
      <alignment horizontal="left" vertical="center" wrapText="1"/>
    </xf>
  </cellXfs>
  <cellStyles count="7">
    <cellStyle name="Comma" xfId="1" builtinId="3"/>
    <cellStyle name="Comma 2" xfId="2"/>
    <cellStyle name="Comma 3" xfId="3"/>
    <cellStyle name="Hyperlink" xfId="4" builtinId="8"/>
    <cellStyle name="Normal" xfId="0" builtinId="0"/>
    <cellStyle name="Normal 2" xfId="5"/>
    <cellStyle name="Normal 3" xfId="6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18" Type="http://schemas.openxmlformats.org/officeDocument/2006/relationships/comments" Target="../comments1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3563"/>
  <sheetViews>
    <sheetView zoomScale="70" zoomScaleNormal="70" workbookViewId="0">
      <selection activeCell="B1" sqref="B1:C1048576"/>
    </sheetView>
  </sheetViews>
  <sheetFormatPr defaultRowHeight="12.75"/>
  <cols>
    <col min="1" max="1" width="19.85546875" customWidth="1"/>
    <col min="2" max="2" width="63.5703125" style="294" bestFit="1" customWidth="1"/>
    <col min="3" max="3" width="29.7109375" bestFit="1" customWidth="1"/>
    <col min="7" max="7" width="21.5703125" bestFit="1" customWidth="1"/>
    <col min="9" max="9" width="22" bestFit="1" customWidth="1"/>
    <col min="13" max="13" width="20.42578125" bestFit="1" customWidth="1"/>
    <col min="14" max="14" width="15.7109375" bestFit="1" customWidth="1"/>
    <col min="16" max="16" width="29.7109375" bestFit="1" customWidth="1"/>
    <col min="17" max="17" width="63.5703125" style="294" bestFit="1" customWidth="1"/>
  </cols>
  <sheetData>
    <row r="1" spans="1:17" s="185" customFormat="1">
      <c r="A1" s="289" t="s">
        <v>4078</v>
      </c>
      <c r="B1" s="289" t="s">
        <v>541</v>
      </c>
      <c r="C1" s="289" t="s">
        <v>540</v>
      </c>
      <c r="E1" s="184" t="s">
        <v>4074</v>
      </c>
      <c r="F1" s="186"/>
      <c r="G1" s="184" t="s">
        <v>4106</v>
      </c>
      <c r="I1" s="238" t="s">
        <v>4120</v>
      </c>
      <c r="J1" s="238" t="s">
        <v>4119</v>
      </c>
      <c r="K1" s="238">
        <v>1</v>
      </c>
      <c r="M1" s="238" t="s">
        <v>4152</v>
      </c>
      <c r="N1" s="238" t="s">
        <v>4317</v>
      </c>
      <c r="P1" s="289" t="s">
        <v>540</v>
      </c>
      <c r="Q1" s="289" t="s">
        <v>541</v>
      </c>
    </row>
    <row r="2" spans="1:17">
      <c r="A2" s="290" t="s">
        <v>4076</v>
      </c>
      <c r="B2" s="290" t="s">
        <v>6003</v>
      </c>
      <c r="C2" s="290" t="s">
        <v>2094</v>
      </c>
      <c r="E2" s="177" t="s">
        <v>4075</v>
      </c>
      <c r="F2" s="176"/>
      <c r="G2" s="175" t="s">
        <v>4105</v>
      </c>
      <c r="I2" s="239" t="s">
        <v>4079</v>
      </c>
      <c r="J2" s="239">
        <v>1.04</v>
      </c>
      <c r="K2" s="239">
        <v>0.04</v>
      </c>
      <c r="M2" s="237" t="s">
        <v>254</v>
      </c>
      <c r="N2" s="240">
        <v>737.24</v>
      </c>
      <c r="P2" s="290" t="s">
        <v>2094</v>
      </c>
      <c r="Q2" s="290" t="s">
        <v>6003</v>
      </c>
    </row>
    <row r="3" spans="1:17">
      <c r="A3" s="290" t="s">
        <v>4076</v>
      </c>
      <c r="B3" s="290" t="s">
        <v>5997</v>
      </c>
      <c r="C3" s="290" t="s">
        <v>2088</v>
      </c>
      <c r="E3" s="177" t="s">
        <v>4076</v>
      </c>
      <c r="F3" s="176"/>
      <c r="G3" s="178" t="s">
        <v>4081</v>
      </c>
      <c r="I3" s="239" t="s">
        <v>4121</v>
      </c>
      <c r="J3" s="239">
        <v>1.06</v>
      </c>
      <c r="K3" s="239">
        <v>0.06</v>
      </c>
      <c r="M3" s="237" t="s">
        <v>255</v>
      </c>
      <c r="N3" s="240">
        <v>85.28</v>
      </c>
      <c r="P3" s="290" t="s">
        <v>2088</v>
      </c>
      <c r="Q3" s="290" t="s">
        <v>5997</v>
      </c>
    </row>
    <row r="4" spans="1:17">
      <c r="A4" s="290" t="s">
        <v>4519</v>
      </c>
      <c r="B4" s="290" t="s">
        <v>4915</v>
      </c>
      <c r="C4" s="290" t="s">
        <v>1140</v>
      </c>
      <c r="E4" s="177" t="s">
        <v>4077</v>
      </c>
      <c r="F4" s="176"/>
      <c r="G4" s="175" t="s">
        <v>4079</v>
      </c>
      <c r="I4" s="239" t="s">
        <v>4149</v>
      </c>
      <c r="J4" s="239">
        <v>1.07</v>
      </c>
      <c r="K4" s="239">
        <v>7.0000000000000007E-2</v>
      </c>
      <c r="M4" s="237" t="s">
        <v>256</v>
      </c>
      <c r="N4" s="240">
        <v>47.82</v>
      </c>
      <c r="P4" s="290" t="s">
        <v>1140</v>
      </c>
      <c r="Q4" s="290" t="s">
        <v>4915</v>
      </c>
    </row>
    <row r="5" spans="1:17">
      <c r="A5" s="290" t="s">
        <v>4519</v>
      </c>
      <c r="B5" s="290" t="s">
        <v>4915</v>
      </c>
      <c r="C5" s="290" t="s">
        <v>5451</v>
      </c>
      <c r="F5" s="176"/>
      <c r="G5" s="175" t="s">
        <v>4103</v>
      </c>
      <c r="I5" s="239" t="s">
        <v>4133</v>
      </c>
      <c r="J5" s="239">
        <v>1.1299999999999999</v>
      </c>
      <c r="K5" s="239">
        <v>0.13</v>
      </c>
      <c r="M5" s="237" t="s">
        <v>158</v>
      </c>
      <c r="N5" s="240">
        <v>19.5</v>
      </c>
      <c r="P5" s="290" t="s">
        <v>5451</v>
      </c>
      <c r="Q5" s="290" t="s">
        <v>4915</v>
      </c>
    </row>
    <row r="6" spans="1:17">
      <c r="A6" s="290" t="s">
        <v>4076</v>
      </c>
      <c r="B6" s="290" t="s">
        <v>6008</v>
      </c>
      <c r="C6" s="290" t="s">
        <v>2099</v>
      </c>
      <c r="F6" s="176"/>
      <c r="G6" s="175" t="s">
        <v>4080</v>
      </c>
      <c r="I6" s="239" t="s">
        <v>4122</v>
      </c>
      <c r="J6" s="239">
        <v>1.06</v>
      </c>
      <c r="K6" s="239">
        <v>0.06</v>
      </c>
      <c r="M6" s="237" t="s">
        <v>159</v>
      </c>
      <c r="N6" s="240">
        <v>18.46</v>
      </c>
      <c r="P6" s="290" t="s">
        <v>2099</v>
      </c>
      <c r="Q6" s="290" t="s">
        <v>6008</v>
      </c>
    </row>
    <row r="7" spans="1:17">
      <c r="A7" s="290" t="s">
        <v>4076</v>
      </c>
      <c r="B7" s="290" t="s">
        <v>5998</v>
      </c>
      <c r="C7" s="290" t="s">
        <v>2089</v>
      </c>
      <c r="F7" s="176"/>
      <c r="G7" s="175" t="s">
        <v>4084</v>
      </c>
      <c r="I7" s="239" t="s">
        <v>4123</v>
      </c>
      <c r="J7" s="239">
        <v>1.07</v>
      </c>
      <c r="K7" s="239">
        <v>7.0000000000000007E-2</v>
      </c>
      <c r="M7" s="237" t="s">
        <v>160</v>
      </c>
      <c r="N7" s="240">
        <v>88.4</v>
      </c>
      <c r="P7" s="290" t="s">
        <v>2089</v>
      </c>
      <c r="Q7" s="290" t="s">
        <v>5998</v>
      </c>
    </row>
    <row r="8" spans="1:17">
      <c r="A8" s="290" t="s">
        <v>4076</v>
      </c>
      <c r="B8" s="290" t="s">
        <v>6012</v>
      </c>
      <c r="C8" s="290" t="s">
        <v>2103</v>
      </c>
      <c r="F8" s="176"/>
      <c r="G8" s="175" t="s">
        <v>4082</v>
      </c>
      <c r="I8" s="239" t="s">
        <v>4124</v>
      </c>
      <c r="J8" s="239">
        <v>1.05</v>
      </c>
      <c r="K8" s="239">
        <v>0.05</v>
      </c>
      <c r="M8" s="237" t="s">
        <v>363</v>
      </c>
      <c r="N8" s="240">
        <v>10400</v>
      </c>
      <c r="P8" s="290" t="s">
        <v>2103</v>
      </c>
      <c r="Q8" s="290" t="s">
        <v>6012</v>
      </c>
    </row>
    <row r="9" spans="1:17">
      <c r="A9" s="290" t="s">
        <v>4519</v>
      </c>
      <c r="B9" s="290" t="s">
        <v>5291</v>
      </c>
      <c r="C9" s="290" t="s">
        <v>1557</v>
      </c>
      <c r="F9" s="176"/>
      <c r="G9" s="175" t="s">
        <v>4083</v>
      </c>
      <c r="I9" s="239" t="s">
        <v>4151</v>
      </c>
      <c r="J9" s="239">
        <v>1.0900000000000001</v>
      </c>
      <c r="K9" s="239">
        <v>0.09</v>
      </c>
      <c r="M9" s="237" t="s">
        <v>346</v>
      </c>
      <c r="N9" s="240">
        <v>88.4</v>
      </c>
      <c r="P9" s="290" t="s">
        <v>1557</v>
      </c>
      <c r="Q9" s="290" t="s">
        <v>5291</v>
      </c>
    </row>
    <row r="10" spans="1:17">
      <c r="A10" s="290" t="s">
        <v>4519</v>
      </c>
      <c r="B10" s="290" t="s">
        <v>5315</v>
      </c>
      <c r="C10" s="290" t="s">
        <v>1585</v>
      </c>
      <c r="F10" s="176"/>
      <c r="G10" s="177" t="s">
        <v>4134</v>
      </c>
      <c r="I10" s="239" t="s">
        <v>4144</v>
      </c>
      <c r="J10" s="239">
        <v>1.0900000000000001</v>
      </c>
      <c r="K10" s="239">
        <v>0.09</v>
      </c>
      <c r="M10" s="237" t="s">
        <v>347</v>
      </c>
      <c r="N10" s="240">
        <v>23.92</v>
      </c>
      <c r="P10" s="290" t="s">
        <v>1585</v>
      </c>
      <c r="Q10" s="290" t="s">
        <v>5315</v>
      </c>
    </row>
    <row r="11" spans="1:17">
      <c r="A11" s="290" t="s">
        <v>4076</v>
      </c>
      <c r="B11" s="290" t="s">
        <v>6139</v>
      </c>
      <c r="C11" s="290" t="s">
        <v>2244</v>
      </c>
      <c r="F11" s="176"/>
      <c r="G11" s="175" t="s">
        <v>4085</v>
      </c>
      <c r="I11" s="239" t="s">
        <v>4145</v>
      </c>
      <c r="J11" s="239">
        <v>1.1100000000000001</v>
      </c>
      <c r="K11" s="239">
        <v>0.11</v>
      </c>
      <c r="M11" s="237" t="s">
        <v>364</v>
      </c>
      <c r="N11" s="240">
        <v>135.19999999999999</v>
      </c>
      <c r="P11" s="290" t="s">
        <v>2244</v>
      </c>
      <c r="Q11" s="290" t="s">
        <v>6139</v>
      </c>
    </row>
    <row r="12" spans="1:17">
      <c r="A12" s="290" t="s">
        <v>4076</v>
      </c>
      <c r="B12" s="290" t="s">
        <v>5985</v>
      </c>
      <c r="C12" s="290" t="s">
        <v>2076</v>
      </c>
      <c r="F12" s="176"/>
      <c r="G12" s="175" t="s">
        <v>4099</v>
      </c>
      <c r="I12" s="239" t="s">
        <v>4125</v>
      </c>
      <c r="J12" s="239">
        <v>1.08</v>
      </c>
      <c r="K12" s="239">
        <v>0.08</v>
      </c>
      <c r="M12" s="237" t="s">
        <v>257</v>
      </c>
      <c r="N12" s="240">
        <v>197.58</v>
      </c>
      <c r="P12" s="290" t="s">
        <v>2076</v>
      </c>
      <c r="Q12" s="290" t="s">
        <v>5985</v>
      </c>
    </row>
    <row r="13" spans="1:17">
      <c r="A13" s="290" t="s">
        <v>4076</v>
      </c>
      <c r="B13" s="290" t="s">
        <v>6002</v>
      </c>
      <c r="C13" s="290" t="s">
        <v>2093</v>
      </c>
      <c r="F13" s="176"/>
      <c r="G13" s="175" t="s">
        <v>4096</v>
      </c>
      <c r="I13" s="239" t="s">
        <v>4126</v>
      </c>
      <c r="J13" s="239">
        <v>1.1200000000000001</v>
      </c>
      <c r="K13" s="239">
        <v>0.12</v>
      </c>
      <c r="M13" s="237" t="s">
        <v>258</v>
      </c>
      <c r="N13" s="240">
        <v>202.8</v>
      </c>
      <c r="P13" s="290" t="s">
        <v>2093</v>
      </c>
      <c r="Q13" s="290" t="s">
        <v>6002</v>
      </c>
    </row>
    <row r="14" spans="1:17">
      <c r="A14" s="290" t="s">
        <v>4076</v>
      </c>
      <c r="B14" s="290" t="s">
        <v>5966</v>
      </c>
      <c r="C14" s="290" t="s">
        <v>2055</v>
      </c>
      <c r="F14" s="176"/>
      <c r="G14" s="177" t="s">
        <v>4135</v>
      </c>
      <c r="I14" s="239" t="s">
        <v>4127</v>
      </c>
      <c r="J14" s="239">
        <v>1.1000000000000001</v>
      </c>
      <c r="K14" s="239">
        <v>0.1</v>
      </c>
      <c r="M14" s="237" t="s">
        <v>259</v>
      </c>
      <c r="N14" s="240">
        <v>64.48</v>
      </c>
      <c r="P14" s="290" t="s">
        <v>2055</v>
      </c>
      <c r="Q14" s="290" t="s">
        <v>5966</v>
      </c>
    </row>
    <row r="15" spans="1:17">
      <c r="A15" s="290" t="s">
        <v>4076</v>
      </c>
      <c r="B15" s="290" t="s">
        <v>5965</v>
      </c>
      <c r="C15" s="290" t="s">
        <v>2054</v>
      </c>
      <c r="F15" s="176"/>
      <c r="G15" s="177" t="s">
        <v>4136</v>
      </c>
      <c r="I15" s="239" t="s">
        <v>4139</v>
      </c>
      <c r="J15" s="239">
        <v>1.1299999999999999</v>
      </c>
      <c r="K15" s="239">
        <v>0.13</v>
      </c>
      <c r="M15" s="237" t="s">
        <v>365</v>
      </c>
      <c r="N15" s="240">
        <v>262.60000000000002</v>
      </c>
      <c r="P15" s="290" t="s">
        <v>2054</v>
      </c>
      <c r="Q15" s="290" t="s">
        <v>5965</v>
      </c>
    </row>
    <row r="16" spans="1:17">
      <c r="A16" s="290" t="s">
        <v>4076</v>
      </c>
      <c r="B16" s="290" t="s">
        <v>5967</v>
      </c>
      <c r="C16" s="290" t="s">
        <v>2056</v>
      </c>
      <c r="F16" s="176"/>
      <c r="G16" s="177" t="s">
        <v>4137</v>
      </c>
      <c r="I16" s="239" t="s">
        <v>4140</v>
      </c>
      <c r="J16" s="239">
        <v>1.1299999999999999</v>
      </c>
      <c r="K16" s="239">
        <v>0.13</v>
      </c>
      <c r="M16" s="237" t="s">
        <v>366</v>
      </c>
      <c r="N16" s="240">
        <v>262.60000000000002</v>
      </c>
      <c r="P16" s="290" t="s">
        <v>2056</v>
      </c>
      <c r="Q16" s="290" t="s">
        <v>5967</v>
      </c>
    </row>
    <row r="17" spans="1:17">
      <c r="A17" s="290" t="s">
        <v>4076</v>
      </c>
      <c r="B17" s="290" t="s">
        <v>5968</v>
      </c>
      <c r="C17" s="290" t="s">
        <v>2057</v>
      </c>
      <c r="F17" s="176"/>
      <c r="G17" s="175" t="s">
        <v>4097</v>
      </c>
      <c r="I17" s="239" t="s">
        <v>4141</v>
      </c>
      <c r="J17" s="239">
        <v>1.1200000000000001</v>
      </c>
      <c r="K17" s="239">
        <v>0.12</v>
      </c>
      <c r="M17" s="237" t="s">
        <v>260</v>
      </c>
      <c r="N17" s="240">
        <v>25.86</v>
      </c>
      <c r="P17" s="290" t="s">
        <v>2057</v>
      </c>
      <c r="Q17" s="290" t="s">
        <v>5968</v>
      </c>
    </row>
    <row r="18" spans="1:17">
      <c r="A18" s="290" t="s">
        <v>4076</v>
      </c>
      <c r="B18" s="290" t="s">
        <v>5969</v>
      </c>
      <c r="C18" s="290" t="s">
        <v>2058</v>
      </c>
      <c r="F18" s="176"/>
      <c r="G18" s="175" t="s">
        <v>4098</v>
      </c>
      <c r="I18" s="239" t="s">
        <v>4143</v>
      </c>
      <c r="J18" s="239">
        <v>1.1100000000000001</v>
      </c>
      <c r="K18" s="239">
        <v>0.11</v>
      </c>
      <c r="M18" s="237" t="s">
        <v>348</v>
      </c>
      <c r="N18" s="240">
        <v>41.6</v>
      </c>
      <c r="P18" s="290" t="s">
        <v>2058</v>
      </c>
      <c r="Q18" s="290" t="s">
        <v>5969</v>
      </c>
    </row>
    <row r="19" spans="1:17">
      <c r="A19" s="290" t="s">
        <v>4076</v>
      </c>
      <c r="B19" s="290" t="s">
        <v>4433</v>
      </c>
      <c r="C19" s="290" t="s">
        <v>654</v>
      </c>
      <c r="F19" s="176"/>
      <c r="G19" s="177" t="s">
        <v>4138</v>
      </c>
      <c r="I19" s="239" t="s">
        <v>4142</v>
      </c>
      <c r="J19" s="239">
        <v>1.1599999999999999</v>
      </c>
      <c r="K19" s="239">
        <v>0.16</v>
      </c>
      <c r="M19" s="237" t="s">
        <v>349</v>
      </c>
      <c r="N19" s="240">
        <v>23.92</v>
      </c>
      <c r="P19" s="290" t="s">
        <v>654</v>
      </c>
      <c r="Q19" s="290" t="s">
        <v>4433</v>
      </c>
    </row>
    <row r="20" spans="1:17">
      <c r="A20" s="290" t="s">
        <v>4076</v>
      </c>
      <c r="B20" s="290" t="s">
        <v>4455</v>
      </c>
      <c r="C20" s="290" t="s">
        <v>676</v>
      </c>
      <c r="F20" s="176"/>
      <c r="G20" s="175" t="s">
        <v>4102</v>
      </c>
      <c r="I20" s="239" t="s">
        <v>4128</v>
      </c>
      <c r="J20" s="239">
        <v>1.1200000000000001</v>
      </c>
      <c r="K20" s="239">
        <v>0.12</v>
      </c>
      <c r="M20" s="237" t="s">
        <v>261</v>
      </c>
      <c r="N20" s="240">
        <v>36.72</v>
      </c>
      <c r="P20" s="290" t="s">
        <v>676</v>
      </c>
      <c r="Q20" s="290" t="s">
        <v>4455</v>
      </c>
    </row>
    <row r="21" spans="1:17">
      <c r="A21" s="290" t="s">
        <v>4076</v>
      </c>
      <c r="B21" s="290" t="s">
        <v>4468</v>
      </c>
      <c r="C21" s="290" t="s">
        <v>689</v>
      </c>
      <c r="F21" s="176"/>
      <c r="G21" s="175" t="s">
        <v>4101</v>
      </c>
      <c r="I21" s="239" t="s">
        <v>4150</v>
      </c>
      <c r="J21" s="239">
        <v>1.1100000000000001</v>
      </c>
      <c r="K21" s="239">
        <v>0.11</v>
      </c>
      <c r="M21" s="237" t="s">
        <v>262</v>
      </c>
      <c r="N21" s="240">
        <v>38.909999999999997</v>
      </c>
      <c r="P21" s="290" t="s">
        <v>689</v>
      </c>
      <c r="Q21" s="290" t="s">
        <v>4468</v>
      </c>
    </row>
    <row r="22" spans="1:17">
      <c r="A22" s="290" t="s">
        <v>4076</v>
      </c>
      <c r="B22" s="290" t="s">
        <v>4471</v>
      </c>
      <c r="C22" s="290" t="s">
        <v>692</v>
      </c>
      <c r="F22" s="176"/>
      <c r="G22" s="175" t="s">
        <v>4100</v>
      </c>
      <c r="I22" s="239" t="s">
        <v>4129</v>
      </c>
      <c r="J22" s="239">
        <v>1.08</v>
      </c>
      <c r="K22" s="239">
        <v>0.08</v>
      </c>
      <c r="M22" s="237" t="s">
        <v>263</v>
      </c>
      <c r="N22" s="240">
        <v>7.57</v>
      </c>
      <c r="P22" s="290" t="s">
        <v>692</v>
      </c>
      <c r="Q22" s="290" t="s">
        <v>4471</v>
      </c>
    </row>
    <row r="23" spans="1:17">
      <c r="A23" s="290" t="s">
        <v>4519</v>
      </c>
      <c r="B23" s="290" t="s">
        <v>5474</v>
      </c>
      <c r="C23" s="290" t="s">
        <v>5475</v>
      </c>
      <c r="F23" s="176"/>
      <c r="G23" s="175" t="s">
        <v>4087</v>
      </c>
      <c r="I23" s="239" t="s">
        <v>4146</v>
      </c>
      <c r="J23" s="239">
        <v>1.1499999999999999</v>
      </c>
      <c r="K23" s="239">
        <v>0.15</v>
      </c>
      <c r="M23" s="237" t="s">
        <v>264</v>
      </c>
      <c r="N23" s="240">
        <v>13.4</v>
      </c>
      <c r="P23" s="290" t="s">
        <v>5475</v>
      </c>
      <c r="Q23" s="290" t="s">
        <v>5474</v>
      </c>
    </row>
    <row r="24" spans="1:17">
      <c r="A24" s="290" t="s">
        <v>4519</v>
      </c>
      <c r="B24" s="290" t="s">
        <v>4951</v>
      </c>
      <c r="C24" s="290" t="s">
        <v>1179</v>
      </c>
      <c r="F24" s="176"/>
      <c r="G24" s="175" t="s">
        <v>4094</v>
      </c>
      <c r="I24" s="239" t="s">
        <v>4147</v>
      </c>
      <c r="J24" s="239">
        <v>1.0900000000000001</v>
      </c>
      <c r="K24" s="239">
        <v>0.09</v>
      </c>
      <c r="M24" s="237" t="s">
        <v>265</v>
      </c>
      <c r="N24" s="240">
        <v>19.12</v>
      </c>
      <c r="P24" s="290" t="s">
        <v>1179</v>
      </c>
      <c r="Q24" s="290" t="s">
        <v>4951</v>
      </c>
    </row>
    <row r="25" spans="1:17">
      <c r="A25" s="239" t="s">
        <v>4077</v>
      </c>
      <c r="B25" s="239" t="s">
        <v>6462</v>
      </c>
      <c r="C25" s="291" t="s">
        <v>2582</v>
      </c>
      <c r="F25" s="176"/>
      <c r="G25" s="175" t="s">
        <v>4095</v>
      </c>
      <c r="I25" s="239" t="s">
        <v>4148</v>
      </c>
      <c r="J25" s="239">
        <v>1.1200000000000001</v>
      </c>
      <c r="K25" s="239">
        <v>0.12</v>
      </c>
      <c r="M25" s="237" t="s">
        <v>266</v>
      </c>
      <c r="N25" s="240">
        <v>39.520000000000003</v>
      </c>
      <c r="P25" s="291" t="s">
        <v>2582</v>
      </c>
      <c r="Q25" s="239" t="s">
        <v>6462</v>
      </c>
    </row>
    <row r="26" spans="1:17">
      <c r="A26" s="292" t="s">
        <v>4524</v>
      </c>
      <c r="B26" s="239" t="s">
        <v>4640</v>
      </c>
      <c r="C26" s="291" t="s">
        <v>854</v>
      </c>
      <c r="F26" s="176"/>
      <c r="G26" s="175" t="s">
        <v>4086</v>
      </c>
      <c r="I26" s="239" t="s">
        <v>4130</v>
      </c>
      <c r="J26" s="239">
        <v>1.0900000000000001</v>
      </c>
      <c r="K26" s="239">
        <v>0.09</v>
      </c>
      <c r="M26" s="237" t="s">
        <v>384</v>
      </c>
      <c r="N26" s="240">
        <v>682.24</v>
      </c>
      <c r="P26" s="291" t="s">
        <v>854</v>
      </c>
      <c r="Q26" s="239" t="s">
        <v>4640</v>
      </c>
    </row>
    <row r="27" spans="1:17">
      <c r="A27" s="239" t="s">
        <v>6480</v>
      </c>
      <c r="B27" s="239" t="s">
        <v>6666</v>
      </c>
      <c r="C27" s="291" t="s">
        <v>2803</v>
      </c>
      <c r="F27" s="176"/>
      <c r="G27" s="175" t="s">
        <v>4090</v>
      </c>
      <c r="I27" s="239" t="s">
        <v>4131</v>
      </c>
      <c r="J27" s="239">
        <v>1.1000000000000001</v>
      </c>
      <c r="K27" s="239">
        <v>0.1</v>
      </c>
      <c r="M27" s="237" t="s">
        <v>385</v>
      </c>
      <c r="N27" s="240">
        <v>1029.5999999999999</v>
      </c>
      <c r="P27" s="291" t="s">
        <v>2803</v>
      </c>
      <c r="Q27" s="239" t="s">
        <v>6666</v>
      </c>
    </row>
    <row r="28" spans="1:17">
      <c r="A28" s="290" t="s">
        <v>4519</v>
      </c>
      <c r="B28" s="290" t="s">
        <v>1543</v>
      </c>
      <c r="C28" s="290" t="s">
        <v>1542</v>
      </c>
      <c r="G28" s="175" t="s">
        <v>4091</v>
      </c>
      <c r="I28" s="239" t="s">
        <v>4132</v>
      </c>
      <c r="J28" s="239">
        <v>1.0900000000000001</v>
      </c>
      <c r="K28" s="239">
        <v>0.09</v>
      </c>
      <c r="M28" s="237" t="s">
        <v>386</v>
      </c>
      <c r="N28" s="240">
        <v>765.44</v>
      </c>
      <c r="P28" s="290" t="s">
        <v>1542</v>
      </c>
      <c r="Q28" s="290" t="s">
        <v>1543</v>
      </c>
    </row>
    <row r="29" spans="1:17">
      <c r="A29" s="290" t="s">
        <v>4519</v>
      </c>
      <c r="B29" s="290" t="s">
        <v>5236</v>
      </c>
      <c r="C29" s="290" t="s">
        <v>1492</v>
      </c>
      <c r="G29" s="175" t="s">
        <v>4093</v>
      </c>
      <c r="M29" s="237" t="s">
        <v>387</v>
      </c>
      <c r="N29" s="240">
        <v>1300</v>
      </c>
      <c r="P29" s="290" t="s">
        <v>1492</v>
      </c>
      <c r="Q29" s="290" t="s">
        <v>5236</v>
      </c>
    </row>
    <row r="30" spans="1:17">
      <c r="A30" s="292" t="s">
        <v>5665</v>
      </c>
      <c r="B30" s="239" t="s">
        <v>5714</v>
      </c>
      <c r="C30" s="291" t="s">
        <v>1822</v>
      </c>
      <c r="G30" s="175" t="s">
        <v>4092</v>
      </c>
      <c r="M30" s="237" t="s">
        <v>388</v>
      </c>
      <c r="N30" s="240">
        <v>596.79999999999995</v>
      </c>
      <c r="P30" s="291" t="s">
        <v>1822</v>
      </c>
      <c r="Q30" s="239" t="s">
        <v>5714</v>
      </c>
    </row>
    <row r="31" spans="1:17">
      <c r="A31" s="290" t="s">
        <v>4519</v>
      </c>
      <c r="B31" s="290" t="s">
        <v>4890</v>
      </c>
      <c r="C31" s="290" t="s">
        <v>1115</v>
      </c>
      <c r="G31" s="175" t="s">
        <v>4088</v>
      </c>
      <c r="M31" s="237" t="s">
        <v>389</v>
      </c>
      <c r="N31" s="240">
        <v>1034.8</v>
      </c>
      <c r="P31" s="290" t="s">
        <v>1115</v>
      </c>
      <c r="Q31" s="290" t="s">
        <v>4890</v>
      </c>
    </row>
    <row r="32" spans="1:17">
      <c r="A32" s="292" t="s">
        <v>4524</v>
      </c>
      <c r="B32" s="239" t="s">
        <v>5354</v>
      </c>
      <c r="C32" s="291" t="s">
        <v>1632</v>
      </c>
      <c r="G32" s="175" t="s">
        <v>4089</v>
      </c>
      <c r="M32" s="237" t="s">
        <v>267</v>
      </c>
      <c r="N32" s="240">
        <v>17.559999999999999</v>
      </c>
      <c r="P32" s="291" t="s">
        <v>1632</v>
      </c>
      <c r="Q32" s="239" t="s">
        <v>5354</v>
      </c>
    </row>
    <row r="33" spans="1:17">
      <c r="A33" s="292" t="s">
        <v>4524</v>
      </c>
      <c r="B33" s="239" t="s">
        <v>4769</v>
      </c>
      <c r="C33" s="291" t="s">
        <v>988</v>
      </c>
      <c r="G33" s="175" t="s">
        <v>4104</v>
      </c>
      <c r="M33" s="237" t="s">
        <v>335</v>
      </c>
      <c r="N33" s="240">
        <v>9.83</v>
      </c>
      <c r="P33" s="291" t="s">
        <v>988</v>
      </c>
      <c r="Q33" s="239" t="s">
        <v>4769</v>
      </c>
    </row>
    <row r="34" spans="1:17">
      <c r="A34" s="290" t="s">
        <v>4519</v>
      </c>
      <c r="B34" s="290" t="s">
        <v>5344</v>
      </c>
      <c r="C34" s="290" t="s">
        <v>1620</v>
      </c>
      <c r="M34" s="237" t="s">
        <v>336</v>
      </c>
      <c r="N34" s="240">
        <v>19.760000000000002</v>
      </c>
      <c r="P34" s="290" t="s">
        <v>1620</v>
      </c>
      <c r="Q34" s="290" t="s">
        <v>5344</v>
      </c>
    </row>
    <row r="35" spans="1:17">
      <c r="A35" s="290" t="s">
        <v>4519</v>
      </c>
      <c r="B35" s="290" t="s">
        <v>1553</v>
      </c>
      <c r="C35" s="290" t="s">
        <v>1552</v>
      </c>
      <c r="M35" s="237" t="s">
        <v>268</v>
      </c>
      <c r="N35" s="240">
        <v>69.78</v>
      </c>
      <c r="P35" s="290" t="s">
        <v>1552</v>
      </c>
      <c r="Q35" s="290" t="s">
        <v>1553</v>
      </c>
    </row>
    <row r="36" spans="1:17">
      <c r="A36" s="292" t="s">
        <v>4524</v>
      </c>
      <c r="B36" s="239" t="s">
        <v>5103</v>
      </c>
      <c r="C36" s="291" t="s">
        <v>1346</v>
      </c>
      <c r="M36" s="237" t="s">
        <v>269</v>
      </c>
      <c r="N36" s="240">
        <v>68.64</v>
      </c>
      <c r="P36" s="291" t="s">
        <v>1346</v>
      </c>
      <c r="Q36" s="239" t="s">
        <v>5103</v>
      </c>
    </row>
    <row r="37" spans="1:17">
      <c r="A37" s="292" t="s">
        <v>4524</v>
      </c>
      <c r="B37" s="239" t="s">
        <v>5034</v>
      </c>
      <c r="C37" s="291" t="s">
        <v>1268</v>
      </c>
      <c r="M37" s="237" t="s">
        <v>337</v>
      </c>
      <c r="N37" s="240">
        <v>478.38</v>
      </c>
      <c r="P37" s="291" t="s">
        <v>1268</v>
      </c>
      <c r="Q37" s="239" t="s">
        <v>5034</v>
      </c>
    </row>
    <row r="38" spans="1:17">
      <c r="A38" s="292" t="s">
        <v>4524</v>
      </c>
      <c r="B38" s="239" t="s">
        <v>5031</v>
      </c>
      <c r="C38" s="291" t="s">
        <v>1265</v>
      </c>
      <c r="M38" s="237" t="s">
        <v>362</v>
      </c>
      <c r="N38" s="240">
        <v>7.28</v>
      </c>
      <c r="P38" s="291" t="s">
        <v>1265</v>
      </c>
      <c r="Q38" s="239" t="s">
        <v>5031</v>
      </c>
    </row>
    <row r="39" spans="1:17">
      <c r="A39" s="290" t="s">
        <v>4076</v>
      </c>
      <c r="B39" s="290" t="s">
        <v>4583</v>
      </c>
      <c r="C39" s="290" t="s">
        <v>815</v>
      </c>
      <c r="M39" s="237" t="s">
        <v>350</v>
      </c>
      <c r="N39" s="240">
        <v>37.43</v>
      </c>
      <c r="P39" s="290" t="s">
        <v>815</v>
      </c>
      <c r="Q39" s="290" t="s">
        <v>4583</v>
      </c>
    </row>
    <row r="40" spans="1:17">
      <c r="A40" s="239" t="s">
        <v>6480</v>
      </c>
      <c r="B40" s="239" t="s">
        <v>6576</v>
      </c>
      <c r="C40" s="291" t="s">
        <v>2707</v>
      </c>
      <c r="M40" s="237" t="s">
        <v>367</v>
      </c>
      <c r="N40" s="240">
        <v>6565.52</v>
      </c>
      <c r="P40" s="291" t="s">
        <v>2707</v>
      </c>
      <c r="Q40" s="239" t="s">
        <v>6576</v>
      </c>
    </row>
    <row r="41" spans="1:17">
      <c r="A41" s="292" t="s">
        <v>4524</v>
      </c>
      <c r="B41" s="239" t="s">
        <v>5057</v>
      </c>
      <c r="C41" s="291" t="s">
        <v>1297</v>
      </c>
      <c r="M41" s="237" t="s">
        <v>351</v>
      </c>
      <c r="N41" s="240">
        <v>120.38</v>
      </c>
      <c r="P41" s="291" t="s">
        <v>1297</v>
      </c>
      <c r="Q41" s="239" t="s">
        <v>5057</v>
      </c>
    </row>
    <row r="42" spans="1:17">
      <c r="A42" s="290" t="s">
        <v>4519</v>
      </c>
      <c r="B42" s="290" t="s">
        <v>4966</v>
      </c>
      <c r="C42" s="290" t="s">
        <v>1194</v>
      </c>
      <c r="M42" s="237" t="s">
        <v>368</v>
      </c>
      <c r="N42" s="240">
        <v>25376</v>
      </c>
      <c r="P42" s="290" t="s">
        <v>1194</v>
      </c>
      <c r="Q42" s="290" t="s">
        <v>4966</v>
      </c>
    </row>
    <row r="43" spans="1:17">
      <c r="A43" s="239" t="s">
        <v>4077</v>
      </c>
      <c r="B43" s="239" t="s">
        <v>6505</v>
      </c>
      <c r="C43" s="291" t="s">
        <v>2634</v>
      </c>
      <c r="M43" s="237" t="s">
        <v>352</v>
      </c>
      <c r="N43" s="240">
        <v>27.04</v>
      </c>
      <c r="P43" s="291" t="s">
        <v>2634</v>
      </c>
      <c r="Q43" s="239" t="s">
        <v>6505</v>
      </c>
    </row>
    <row r="44" spans="1:17">
      <c r="A44" s="292" t="s">
        <v>4524</v>
      </c>
      <c r="B44" s="239" t="s">
        <v>4811</v>
      </c>
      <c r="C44" s="291" t="s">
        <v>1030</v>
      </c>
      <c r="M44" s="237" t="s">
        <v>390</v>
      </c>
      <c r="N44" s="240">
        <v>21.79</v>
      </c>
      <c r="P44" s="291" t="s">
        <v>1030</v>
      </c>
      <c r="Q44" s="239" t="s">
        <v>4811</v>
      </c>
    </row>
    <row r="45" spans="1:17">
      <c r="A45" s="290" t="s">
        <v>4519</v>
      </c>
      <c r="B45" s="290" t="s">
        <v>5203</v>
      </c>
      <c r="C45" s="290" t="s">
        <v>1459</v>
      </c>
      <c r="M45" s="237" t="s">
        <v>369</v>
      </c>
      <c r="N45" s="240">
        <v>1049.3599999999999</v>
      </c>
      <c r="P45" s="290" t="s">
        <v>1459</v>
      </c>
      <c r="Q45" s="290" t="s">
        <v>5203</v>
      </c>
    </row>
    <row r="46" spans="1:17">
      <c r="A46" s="292" t="s">
        <v>4524</v>
      </c>
      <c r="B46" s="239" t="s">
        <v>4584</v>
      </c>
      <c r="C46" s="291" t="s">
        <v>816</v>
      </c>
      <c r="M46" s="237" t="s">
        <v>370</v>
      </c>
      <c r="N46" s="240">
        <v>1319.76</v>
      </c>
      <c r="P46" s="291" t="s">
        <v>816</v>
      </c>
      <c r="Q46" s="239" t="s">
        <v>4584</v>
      </c>
    </row>
    <row r="47" spans="1:17">
      <c r="A47" s="292" t="s">
        <v>4524</v>
      </c>
      <c r="B47" s="239" t="s">
        <v>5370</v>
      </c>
      <c r="C47" s="291" t="s">
        <v>1650</v>
      </c>
      <c r="M47" s="237" t="s">
        <v>371</v>
      </c>
      <c r="N47" s="240">
        <v>1006.39</v>
      </c>
      <c r="P47" s="291" t="s">
        <v>1650</v>
      </c>
      <c r="Q47" s="239" t="s">
        <v>5370</v>
      </c>
    </row>
    <row r="48" spans="1:17">
      <c r="A48" s="292" t="s">
        <v>4524</v>
      </c>
      <c r="B48" s="239" t="s">
        <v>5212</v>
      </c>
      <c r="C48" s="291" t="s">
        <v>1468</v>
      </c>
      <c r="M48" s="237" t="s">
        <v>372</v>
      </c>
      <c r="N48" s="240">
        <v>751.92</v>
      </c>
      <c r="P48" s="291" t="s">
        <v>1468</v>
      </c>
      <c r="Q48" s="239" t="s">
        <v>5212</v>
      </c>
    </row>
    <row r="49" spans="1:17">
      <c r="A49" s="290" t="s">
        <v>4519</v>
      </c>
      <c r="B49" s="290" t="s">
        <v>5309</v>
      </c>
      <c r="C49" s="290" t="s">
        <v>1579</v>
      </c>
      <c r="M49" s="237" t="s">
        <v>271</v>
      </c>
      <c r="N49" s="240">
        <v>518.08000000000004</v>
      </c>
      <c r="P49" s="290" t="s">
        <v>1579</v>
      </c>
      <c r="Q49" s="290" t="s">
        <v>5309</v>
      </c>
    </row>
    <row r="50" spans="1:17">
      <c r="A50" s="290" t="s">
        <v>4519</v>
      </c>
      <c r="B50" s="290" t="s">
        <v>1576</v>
      </c>
      <c r="C50" s="290" t="s">
        <v>1575</v>
      </c>
      <c r="M50" s="237" t="s">
        <v>270</v>
      </c>
      <c r="N50" s="240">
        <v>408.14</v>
      </c>
      <c r="P50" s="290" t="s">
        <v>1575</v>
      </c>
      <c r="Q50" s="290" t="s">
        <v>1576</v>
      </c>
    </row>
    <row r="51" spans="1:17">
      <c r="A51" s="292" t="s">
        <v>5665</v>
      </c>
      <c r="B51" s="239" t="s">
        <v>5693</v>
      </c>
      <c r="C51" s="291" t="s">
        <v>1801</v>
      </c>
      <c r="M51" s="237" t="s">
        <v>272</v>
      </c>
      <c r="N51" s="240">
        <v>642.15</v>
      </c>
      <c r="P51" s="291" t="s">
        <v>1801</v>
      </c>
      <c r="Q51" s="239" t="s">
        <v>5693</v>
      </c>
    </row>
    <row r="52" spans="1:17">
      <c r="A52" s="290" t="s">
        <v>4519</v>
      </c>
      <c r="B52" s="290" t="s">
        <v>5381</v>
      </c>
      <c r="C52" s="290" t="s">
        <v>1663</v>
      </c>
      <c r="M52" s="237" t="s">
        <v>273</v>
      </c>
      <c r="N52" s="240">
        <v>27.61</v>
      </c>
      <c r="P52" s="290" t="s">
        <v>1663</v>
      </c>
      <c r="Q52" s="290" t="s">
        <v>5381</v>
      </c>
    </row>
    <row r="53" spans="1:17">
      <c r="A53" s="239" t="s">
        <v>4077</v>
      </c>
      <c r="B53" s="239" t="s">
        <v>6638</v>
      </c>
      <c r="C53" s="291" t="s">
        <v>2775</v>
      </c>
      <c r="M53" s="237" t="s">
        <v>275</v>
      </c>
      <c r="N53" s="240">
        <v>410.8</v>
      </c>
      <c r="P53" s="291" t="s">
        <v>2775</v>
      </c>
      <c r="Q53" s="239" t="s">
        <v>6638</v>
      </c>
    </row>
    <row r="54" spans="1:17">
      <c r="A54" s="290" t="s">
        <v>4519</v>
      </c>
      <c r="B54" s="290" t="s">
        <v>5147</v>
      </c>
      <c r="C54" s="290" t="s">
        <v>1396</v>
      </c>
      <c r="M54" s="237" t="s">
        <v>274</v>
      </c>
      <c r="N54" s="240">
        <v>328.64</v>
      </c>
      <c r="P54" s="290" t="s">
        <v>1396</v>
      </c>
      <c r="Q54" s="290" t="s">
        <v>5147</v>
      </c>
    </row>
    <row r="55" spans="1:17">
      <c r="A55" s="292" t="s">
        <v>4524</v>
      </c>
      <c r="B55" s="239" t="s">
        <v>4586</v>
      </c>
      <c r="C55" s="291" t="s">
        <v>818</v>
      </c>
      <c r="M55" s="237" t="s">
        <v>276</v>
      </c>
      <c r="N55" s="240">
        <v>11.11</v>
      </c>
      <c r="P55" s="291" t="s">
        <v>818</v>
      </c>
      <c r="Q55" s="239" t="s">
        <v>4586</v>
      </c>
    </row>
    <row r="56" spans="1:17">
      <c r="A56" s="292" t="s">
        <v>4524</v>
      </c>
      <c r="B56" s="239" t="s">
        <v>4587</v>
      </c>
      <c r="C56" s="291" t="s">
        <v>819</v>
      </c>
      <c r="M56" s="237" t="s">
        <v>277</v>
      </c>
      <c r="N56" s="240">
        <v>5.99</v>
      </c>
      <c r="P56" s="291" t="s">
        <v>819</v>
      </c>
      <c r="Q56" s="239" t="s">
        <v>4587</v>
      </c>
    </row>
    <row r="57" spans="1:17">
      <c r="A57" s="292" t="s">
        <v>4524</v>
      </c>
      <c r="B57" s="239" t="s">
        <v>5124</v>
      </c>
      <c r="C57" s="291" t="s">
        <v>1367</v>
      </c>
      <c r="M57" s="237" t="s">
        <v>162</v>
      </c>
      <c r="N57" s="240">
        <v>3031.6</v>
      </c>
      <c r="P57" s="291" t="s">
        <v>1367</v>
      </c>
      <c r="Q57" s="239" t="s">
        <v>5124</v>
      </c>
    </row>
    <row r="58" spans="1:17">
      <c r="A58" s="290" t="s">
        <v>4076</v>
      </c>
      <c r="B58" s="290" t="s">
        <v>5964</v>
      </c>
      <c r="C58" s="290" t="s">
        <v>2053</v>
      </c>
      <c r="M58" s="237" t="s">
        <v>373</v>
      </c>
      <c r="N58" s="240">
        <v>3502.72</v>
      </c>
      <c r="P58" s="290" t="s">
        <v>2053</v>
      </c>
      <c r="Q58" s="290" t="s">
        <v>5964</v>
      </c>
    </row>
    <row r="59" spans="1:17">
      <c r="A59" s="290" t="s">
        <v>4076</v>
      </c>
      <c r="B59" s="290" t="s">
        <v>5963</v>
      </c>
      <c r="C59" s="290" t="s">
        <v>2052</v>
      </c>
      <c r="M59" s="237" t="s">
        <v>278</v>
      </c>
      <c r="N59" s="240">
        <v>57.09</v>
      </c>
      <c r="P59" s="290" t="s">
        <v>2052</v>
      </c>
      <c r="Q59" s="290" t="s">
        <v>5963</v>
      </c>
    </row>
    <row r="60" spans="1:17">
      <c r="A60" s="292" t="s">
        <v>5665</v>
      </c>
      <c r="B60" s="239" t="s">
        <v>5694</v>
      </c>
      <c r="C60" s="291" t="s">
        <v>1802</v>
      </c>
      <c r="M60" s="237" t="s">
        <v>279</v>
      </c>
      <c r="N60" s="240">
        <v>70.760000000000005</v>
      </c>
      <c r="P60" s="291" t="s">
        <v>1802</v>
      </c>
      <c r="Q60" s="239" t="s">
        <v>5694</v>
      </c>
    </row>
    <row r="61" spans="1:17">
      <c r="A61" s="290" t="s">
        <v>4519</v>
      </c>
      <c r="B61" s="290" t="s">
        <v>5274</v>
      </c>
      <c r="C61" s="290" t="s">
        <v>1534</v>
      </c>
      <c r="M61" s="237" t="s">
        <v>280</v>
      </c>
      <c r="N61" s="240">
        <v>12.48</v>
      </c>
      <c r="P61" s="290" t="s">
        <v>1534</v>
      </c>
      <c r="Q61" s="290" t="s">
        <v>5274</v>
      </c>
    </row>
    <row r="62" spans="1:17">
      <c r="A62" s="290" t="s">
        <v>4076</v>
      </c>
      <c r="B62" s="290" t="s">
        <v>6009</v>
      </c>
      <c r="C62" s="290" t="s">
        <v>2100</v>
      </c>
      <c r="M62" s="237" t="s">
        <v>281</v>
      </c>
      <c r="N62" s="240">
        <v>16.64</v>
      </c>
      <c r="P62" s="290" t="s">
        <v>2100</v>
      </c>
      <c r="Q62" s="290" t="s">
        <v>6009</v>
      </c>
    </row>
    <row r="63" spans="1:17">
      <c r="A63" s="239" t="s">
        <v>6321</v>
      </c>
      <c r="B63" s="239" t="s">
        <v>6367</v>
      </c>
      <c r="C63" s="291" t="s">
        <v>2489</v>
      </c>
      <c r="M63" s="237" t="s">
        <v>374</v>
      </c>
      <c r="N63" s="240">
        <v>1080.56</v>
      </c>
      <c r="P63" s="291" t="s">
        <v>2489</v>
      </c>
      <c r="Q63" s="239" t="s">
        <v>6367</v>
      </c>
    </row>
    <row r="64" spans="1:17">
      <c r="A64" s="290" t="s">
        <v>4519</v>
      </c>
      <c r="B64" s="290" t="s">
        <v>4911</v>
      </c>
      <c r="C64" s="290" t="s">
        <v>1136</v>
      </c>
      <c r="M64" s="237" t="s">
        <v>375</v>
      </c>
      <c r="N64" s="240">
        <v>4992</v>
      </c>
      <c r="P64" s="290" t="s">
        <v>1136</v>
      </c>
      <c r="Q64" s="290" t="s">
        <v>4911</v>
      </c>
    </row>
    <row r="65" spans="1:17">
      <c r="A65" s="290" t="s">
        <v>4519</v>
      </c>
      <c r="B65" s="290" t="s">
        <v>5269</v>
      </c>
      <c r="C65" s="290" t="s">
        <v>1529</v>
      </c>
      <c r="M65" s="237" t="s">
        <v>391</v>
      </c>
      <c r="N65" s="240">
        <v>251.68</v>
      </c>
      <c r="P65" s="290" t="s">
        <v>1529</v>
      </c>
      <c r="Q65" s="290" t="s">
        <v>5269</v>
      </c>
    </row>
    <row r="66" spans="1:17">
      <c r="A66" s="239" t="s">
        <v>4077</v>
      </c>
      <c r="B66" s="239" t="s">
        <v>6599</v>
      </c>
      <c r="C66" s="291" t="s">
        <v>2730</v>
      </c>
      <c r="M66" s="237" t="s">
        <v>353</v>
      </c>
      <c r="N66" s="240">
        <v>269.36</v>
      </c>
      <c r="P66" s="291" t="s">
        <v>2730</v>
      </c>
      <c r="Q66" s="239" t="s">
        <v>6599</v>
      </c>
    </row>
    <row r="67" spans="1:17">
      <c r="A67" s="239" t="s">
        <v>7623</v>
      </c>
      <c r="B67" s="239" t="s">
        <v>7670</v>
      </c>
      <c r="C67" s="291" t="s">
        <v>3773</v>
      </c>
      <c r="M67" s="237" t="s">
        <v>282</v>
      </c>
      <c r="N67" s="240">
        <v>248.56</v>
      </c>
      <c r="P67" s="291" t="s">
        <v>3773</v>
      </c>
      <c r="Q67" s="239" t="s">
        <v>7670</v>
      </c>
    </row>
    <row r="68" spans="1:17">
      <c r="A68" s="239" t="s">
        <v>4077</v>
      </c>
      <c r="B68" s="239" t="s">
        <v>6592</v>
      </c>
      <c r="C68" s="291" t="s">
        <v>2723</v>
      </c>
      <c r="M68" s="237" t="s">
        <v>283</v>
      </c>
      <c r="N68" s="240">
        <v>291.2</v>
      </c>
      <c r="P68" s="291" t="s">
        <v>2723</v>
      </c>
      <c r="Q68" s="239" t="s">
        <v>6592</v>
      </c>
    </row>
    <row r="69" spans="1:17">
      <c r="A69" s="239" t="s">
        <v>4077</v>
      </c>
      <c r="B69" s="239" t="s">
        <v>6377</v>
      </c>
      <c r="C69" s="291" t="s">
        <v>2495</v>
      </c>
      <c r="M69" s="237" t="s">
        <v>284</v>
      </c>
      <c r="N69" s="240">
        <v>171.08</v>
      </c>
      <c r="P69" s="291" t="s">
        <v>2495</v>
      </c>
      <c r="Q69" s="239" t="s">
        <v>6377</v>
      </c>
    </row>
    <row r="70" spans="1:17">
      <c r="A70" s="239" t="s">
        <v>4077</v>
      </c>
      <c r="B70" s="239" t="s">
        <v>6378</v>
      </c>
      <c r="C70" s="291" t="s">
        <v>2496</v>
      </c>
      <c r="M70" s="237" t="s">
        <v>285</v>
      </c>
      <c r="N70" s="240">
        <v>213.72</v>
      </c>
      <c r="P70" s="291" t="s">
        <v>2496</v>
      </c>
      <c r="Q70" s="239" t="s">
        <v>6378</v>
      </c>
    </row>
    <row r="71" spans="1:17">
      <c r="A71" s="290" t="s">
        <v>4519</v>
      </c>
      <c r="B71" s="290" t="s">
        <v>4990</v>
      </c>
      <c r="C71" s="290" t="s">
        <v>1218</v>
      </c>
      <c r="M71" s="237" t="s">
        <v>286</v>
      </c>
      <c r="N71" s="240">
        <v>746.72</v>
      </c>
      <c r="P71" s="290" t="s">
        <v>1218</v>
      </c>
      <c r="Q71" s="290" t="s">
        <v>4990</v>
      </c>
    </row>
    <row r="72" spans="1:17">
      <c r="A72" s="290" t="s">
        <v>4519</v>
      </c>
      <c r="B72" s="290" t="s">
        <v>5030</v>
      </c>
      <c r="C72" s="290" t="s">
        <v>1264</v>
      </c>
      <c r="M72" s="237" t="s">
        <v>287</v>
      </c>
      <c r="N72" s="240">
        <v>217.36</v>
      </c>
      <c r="P72" s="290" t="s">
        <v>1264</v>
      </c>
      <c r="Q72" s="290" t="s">
        <v>5030</v>
      </c>
    </row>
    <row r="73" spans="1:17">
      <c r="A73" s="290" t="s">
        <v>4519</v>
      </c>
      <c r="B73" s="290" t="s">
        <v>4953</v>
      </c>
      <c r="C73" s="290" t="s">
        <v>1181</v>
      </c>
      <c r="M73" s="237" t="s">
        <v>288</v>
      </c>
      <c r="N73" s="240">
        <v>200.37</v>
      </c>
      <c r="P73" s="290" t="s">
        <v>1181</v>
      </c>
      <c r="Q73" s="290" t="s">
        <v>4953</v>
      </c>
    </row>
    <row r="74" spans="1:17">
      <c r="A74" s="290" t="s">
        <v>4519</v>
      </c>
      <c r="B74" s="290" t="s">
        <v>4931</v>
      </c>
      <c r="C74" s="290" t="s">
        <v>1157</v>
      </c>
      <c r="M74" s="237" t="s">
        <v>354</v>
      </c>
      <c r="N74" s="240">
        <v>87.36</v>
      </c>
      <c r="P74" s="290" t="s">
        <v>1157</v>
      </c>
      <c r="Q74" s="290" t="s">
        <v>4931</v>
      </c>
    </row>
    <row r="75" spans="1:17">
      <c r="A75" s="292" t="s">
        <v>4524</v>
      </c>
      <c r="B75" s="239" t="s">
        <v>4933</v>
      </c>
      <c r="C75" s="291" t="s">
        <v>1159</v>
      </c>
      <c r="M75" s="237" t="s">
        <v>289</v>
      </c>
      <c r="N75" s="240">
        <v>47.82</v>
      </c>
      <c r="P75" s="291" t="s">
        <v>1159</v>
      </c>
      <c r="Q75" s="239" t="s">
        <v>4933</v>
      </c>
    </row>
    <row r="76" spans="1:17">
      <c r="A76" s="290" t="s">
        <v>4519</v>
      </c>
      <c r="B76" s="290" t="s">
        <v>5257</v>
      </c>
      <c r="C76" s="290" t="s">
        <v>1513</v>
      </c>
      <c r="M76" s="237" t="s">
        <v>393</v>
      </c>
      <c r="N76" s="240">
        <v>46.28</v>
      </c>
      <c r="P76" s="290" t="s">
        <v>1513</v>
      </c>
      <c r="Q76" s="290" t="s">
        <v>5257</v>
      </c>
    </row>
    <row r="77" spans="1:17">
      <c r="A77" s="290" t="s">
        <v>4519</v>
      </c>
      <c r="B77" s="290" t="s">
        <v>5099</v>
      </c>
      <c r="C77" s="290" t="s">
        <v>1342</v>
      </c>
      <c r="M77" s="237" t="s">
        <v>290</v>
      </c>
      <c r="N77" s="240">
        <v>51.67</v>
      </c>
      <c r="P77" s="290" t="s">
        <v>1342</v>
      </c>
      <c r="Q77" s="290" t="s">
        <v>5099</v>
      </c>
    </row>
    <row r="78" spans="1:17">
      <c r="A78" s="292" t="s">
        <v>4524</v>
      </c>
      <c r="B78" s="239" t="s">
        <v>4588</v>
      </c>
      <c r="C78" s="291" t="s">
        <v>820</v>
      </c>
      <c r="M78" s="237" t="s">
        <v>355</v>
      </c>
      <c r="N78" s="240">
        <v>137.28</v>
      </c>
      <c r="P78" s="291" t="s">
        <v>820</v>
      </c>
      <c r="Q78" s="239" t="s">
        <v>4588</v>
      </c>
    </row>
    <row r="79" spans="1:17">
      <c r="A79" s="290" t="s">
        <v>4519</v>
      </c>
      <c r="B79" s="290" t="s">
        <v>5186</v>
      </c>
      <c r="C79" s="290" t="s">
        <v>1440</v>
      </c>
      <c r="M79" s="241" t="s">
        <v>4160</v>
      </c>
      <c r="N79" s="240">
        <v>39.39</v>
      </c>
      <c r="P79" s="290" t="s">
        <v>1440</v>
      </c>
      <c r="Q79" s="290" t="s">
        <v>5186</v>
      </c>
    </row>
    <row r="80" spans="1:17">
      <c r="A80" s="290" t="s">
        <v>4519</v>
      </c>
      <c r="B80" s="290" t="s">
        <v>4971</v>
      </c>
      <c r="C80" s="290" t="s">
        <v>1199</v>
      </c>
      <c r="M80" s="237" t="s">
        <v>161</v>
      </c>
      <c r="N80" s="240">
        <v>72.489999999999995</v>
      </c>
      <c r="P80" s="290" t="s">
        <v>1199</v>
      </c>
      <c r="Q80" s="290" t="s">
        <v>4971</v>
      </c>
    </row>
    <row r="81" spans="1:17">
      <c r="A81" s="290" t="s">
        <v>4519</v>
      </c>
      <c r="B81" s="290" t="s">
        <v>5220</v>
      </c>
      <c r="C81" s="290" t="s">
        <v>1476</v>
      </c>
      <c r="M81" s="237" t="s">
        <v>291</v>
      </c>
      <c r="N81" s="240">
        <v>650</v>
      </c>
      <c r="P81" s="290" t="s">
        <v>1476</v>
      </c>
      <c r="Q81" s="290" t="s">
        <v>5220</v>
      </c>
    </row>
    <row r="82" spans="1:17">
      <c r="A82" s="292" t="s">
        <v>4524</v>
      </c>
      <c r="B82" s="239" t="s">
        <v>4589</v>
      </c>
      <c r="C82" s="291" t="s">
        <v>821</v>
      </c>
      <c r="M82" s="237" t="s">
        <v>292</v>
      </c>
      <c r="N82" s="240">
        <v>41.6</v>
      </c>
      <c r="P82" s="291" t="s">
        <v>821</v>
      </c>
      <c r="Q82" s="239" t="s">
        <v>4589</v>
      </c>
    </row>
    <row r="83" spans="1:17">
      <c r="A83" s="292" t="s">
        <v>4524</v>
      </c>
      <c r="B83" s="239" t="s">
        <v>5390</v>
      </c>
      <c r="C83" s="291" t="s">
        <v>5391</v>
      </c>
      <c r="M83" s="237" t="s">
        <v>293</v>
      </c>
      <c r="N83" s="240">
        <v>35.549999999999997</v>
      </c>
      <c r="P83" s="291" t="s">
        <v>5391</v>
      </c>
      <c r="Q83" s="239" t="s">
        <v>5390</v>
      </c>
    </row>
    <row r="84" spans="1:17">
      <c r="A84" s="292" t="s">
        <v>5665</v>
      </c>
      <c r="B84" s="239" t="s">
        <v>7299</v>
      </c>
      <c r="C84" s="291" t="s">
        <v>3404</v>
      </c>
      <c r="M84" s="237" t="s">
        <v>297</v>
      </c>
      <c r="N84" s="240">
        <v>9.65</v>
      </c>
      <c r="P84" s="291" t="s">
        <v>3404</v>
      </c>
      <c r="Q84" s="239" t="s">
        <v>7299</v>
      </c>
    </row>
    <row r="85" spans="1:17">
      <c r="A85" s="290" t="s">
        <v>4519</v>
      </c>
      <c r="B85" s="290" t="s">
        <v>5234</v>
      </c>
      <c r="C85" s="290" t="s">
        <v>1490</v>
      </c>
      <c r="M85" s="237" t="s">
        <v>298</v>
      </c>
      <c r="N85" s="240">
        <v>9.65</v>
      </c>
      <c r="P85" s="290" t="s">
        <v>1490</v>
      </c>
      <c r="Q85" s="290" t="s">
        <v>5234</v>
      </c>
    </row>
    <row r="86" spans="1:17">
      <c r="A86" s="290" t="s">
        <v>4519</v>
      </c>
      <c r="B86" s="290" t="s">
        <v>5101</v>
      </c>
      <c r="C86" s="290" t="s">
        <v>1344</v>
      </c>
      <c r="M86" s="237" t="s">
        <v>299</v>
      </c>
      <c r="N86" s="240">
        <v>9.65</v>
      </c>
      <c r="P86" s="290" t="s">
        <v>1344</v>
      </c>
      <c r="Q86" s="290" t="s">
        <v>5101</v>
      </c>
    </row>
    <row r="87" spans="1:17">
      <c r="A87" s="290" t="s">
        <v>4519</v>
      </c>
      <c r="B87" s="290" t="s">
        <v>5486</v>
      </c>
      <c r="C87" s="290" t="s">
        <v>5487</v>
      </c>
      <c r="M87" s="237" t="s">
        <v>294</v>
      </c>
      <c r="N87" s="240">
        <v>10.28</v>
      </c>
      <c r="P87" s="290" t="s">
        <v>5487</v>
      </c>
      <c r="Q87" s="290" t="s">
        <v>5486</v>
      </c>
    </row>
    <row r="88" spans="1:17">
      <c r="A88" s="292" t="s">
        <v>4524</v>
      </c>
      <c r="B88" s="239" t="s">
        <v>5049</v>
      </c>
      <c r="C88" s="291" t="s">
        <v>1284</v>
      </c>
      <c r="M88" s="237" t="s">
        <v>295</v>
      </c>
      <c r="N88" s="240">
        <v>10.28</v>
      </c>
      <c r="P88" s="291" t="s">
        <v>1284</v>
      </c>
      <c r="Q88" s="239" t="s">
        <v>5049</v>
      </c>
    </row>
    <row r="89" spans="1:17">
      <c r="A89" s="290" t="s">
        <v>4519</v>
      </c>
      <c r="B89" s="290" t="s">
        <v>4952</v>
      </c>
      <c r="C89" s="290" t="s">
        <v>1180</v>
      </c>
      <c r="M89" s="237" t="s">
        <v>296</v>
      </c>
      <c r="N89" s="240">
        <v>10.28</v>
      </c>
      <c r="P89" s="290" t="s">
        <v>1180</v>
      </c>
      <c r="Q89" s="290" t="s">
        <v>4952</v>
      </c>
    </row>
    <row r="90" spans="1:17">
      <c r="A90" s="290" t="s">
        <v>4519</v>
      </c>
      <c r="B90" s="290" t="s">
        <v>5330</v>
      </c>
      <c r="C90" s="290" t="s">
        <v>1604</v>
      </c>
      <c r="M90" s="237" t="s">
        <v>356</v>
      </c>
      <c r="N90" s="240">
        <v>1911</v>
      </c>
      <c r="P90" s="290" t="s">
        <v>1604</v>
      </c>
      <c r="Q90" s="290" t="s">
        <v>5330</v>
      </c>
    </row>
    <row r="91" spans="1:17">
      <c r="A91" s="292" t="s">
        <v>4524</v>
      </c>
      <c r="B91" s="239" t="s">
        <v>4590</v>
      </c>
      <c r="C91" s="291" t="s">
        <v>822</v>
      </c>
      <c r="M91" s="237" t="s">
        <v>357</v>
      </c>
      <c r="N91" s="240">
        <v>142.47999999999999</v>
      </c>
      <c r="P91" s="291" t="s">
        <v>822</v>
      </c>
      <c r="Q91" s="239" t="s">
        <v>4590</v>
      </c>
    </row>
    <row r="92" spans="1:17">
      <c r="A92" s="290" t="s">
        <v>4519</v>
      </c>
      <c r="B92" s="290" t="s">
        <v>5432</v>
      </c>
      <c r="C92" s="290" t="s">
        <v>5433</v>
      </c>
      <c r="M92" s="237" t="s">
        <v>358</v>
      </c>
      <c r="N92" s="240">
        <v>106.08</v>
      </c>
      <c r="P92" s="290" t="s">
        <v>5433</v>
      </c>
      <c r="Q92" s="290" t="s">
        <v>5432</v>
      </c>
    </row>
    <row r="93" spans="1:17">
      <c r="A93" s="292" t="s">
        <v>4524</v>
      </c>
      <c r="B93" s="239" t="s">
        <v>4591</v>
      </c>
      <c r="C93" s="291" t="s">
        <v>823</v>
      </c>
      <c r="M93" s="237" t="s">
        <v>392</v>
      </c>
      <c r="N93" s="240">
        <v>134.99</v>
      </c>
      <c r="P93" s="291" t="s">
        <v>823</v>
      </c>
      <c r="Q93" s="239" t="s">
        <v>4591</v>
      </c>
    </row>
    <row r="94" spans="1:17">
      <c r="A94" s="290" t="s">
        <v>4519</v>
      </c>
      <c r="B94" s="290" t="s">
        <v>4845</v>
      </c>
      <c r="C94" s="290" t="s">
        <v>1070</v>
      </c>
      <c r="M94" s="237" t="s">
        <v>376</v>
      </c>
      <c r="N94" s="240">
        <v>26483.599999999999</v>
      </c>
      <c r="P94" s="290" t="s">
        <v>1070</v>
      </c>
      <c r="Q94" s="290" t="s">
        <v>4845</v>
      </c>
    </row>
    <row r="95" spans="1:17">
      <c r="A95" s="290" t="s">
        <v>4519</v>
      </c>
      <c r="B95" s="290" t="s">
        <v>4846</v>
      </c>
      <c r="C95" s="290" t="s">
        <v>1071</v>
      </c>
      <c r="M95" s="237" t="s">
        <v>301</v>
      </c>
      <c r="N95" s="240">
        <v>31.2</v>
      </c>
      <c r="P95" s="290" t="s">
        <v>1071</v>
      </c>
      <c r="Q95" s="290" t="s">
        <v>4846</v>
      </c>
    </row>
    <row r="96" spans="1:17">
      <c r="A96" s="239" t="s">
        <v>4519</v>
      </c>
      <c r="B96" s="239" t="s">
        <v>5517</v>
      </c>
      <c r="C96" s="291" t="s">
        <v>5518</v>
      </c>
      <c r="M96" s="237" t="s">
        <v>302</v>
      </c>
      <c r="N96" s="240">
        <v>42.62</v>
      </c>
      <c r="P96" s="291" t="s">
        <v>5518</v>
      </c>
      <c r="Q96" s="239" t="s">
        <v>5517</v>
      </c>
    </row>
    <row r="97" spans="1:17">
      <c r="A97" s="292" t="s">
        <v>4524</v>
      </c>
      <c r="B97" s="239" t="s">
        <v>4842</v>
      </c>
      <c r="C97" s="291" t="s">
        <v>1066</v>
      </c>
      <c r="M97" s="237" t="s">
        <v>303</v>
      </c>
      <c r="N97" s="240">
        <v>57.2</v>
      </c>
      <c r="P97" s="291" t="s">
        <v>1066</v>
      </c>
      <c r="Q97" s="239" t="s">
        <v>4842</v>
      </c>
    </row>
    <row r="98" spans="1:17">
      <c r="A98" s="290" t="s">
        <v>6723</v>
      </c>
      <c r="B98" s="290" t="s">
        <v>6724</v>
      </c>
      <c r="C98" s="290" t="s">
        <v>2818</v>
      </c>
      <c r="M98" s="237" t="s">
        <v>300</v>
      </c>
      <c r="N98" s="240">
        <v>12.04</v>
      </c>
      <c r="P98" s="290" t="s">
        <v>2818</v>
      </c>
      <c r="Q98" s="290" t="s">
        <v>6724</v>
      </c>
    </row>
    <row r="99" spans="1:17">
      <c r="A99" s="290" t="s">
        <v>6723</v>
      </c>
      <c r="B99" s="290" t="s">
        <v>6725</v>
      </c>
      <c r="C99" s="290" t="s">
        <v>2819</v>
      </c>
      <c r="M99" s="237" t="s">
        <v>304</v>
      </c>
      <c r="N99" s="240">
        <v>18.260000000000002</v>
      </c>
      <c r="P99" s="290" t="s">
        <v>2819</v>
      </c>
      <c r="Q99" s="290" t="s">
        <v>6725</v>
      </c>
    </row>
    <row r="100" spans="1:17">
      <c r="A100" s="290" t="s">
        <v>6723</v>
      </c>
      <c r="B100" s="290" t="s">
        <v>6726</v>
      </c>
      <c r="C100" s="290" t="s">
        <v>2820</v>
      </c>
      <c r="M100" s="237" t="s">
        <v>305</v>
      </c>
      <c r="N100" s="240">
        <v>6.64</v>
      </c>
      <c r="P100" s="290" t="s">
        <v>2820</v>
      </c>
      <c r="Q100" s="290" t="s">
        <v>6726</v>
      </c>
    </row>
    <row r="101" spans="1:17">
      <c r="A101" s="290" t="s">
        <v>6723</v>
      </c>
      <c r="B101" s="290" t="s">
        <v>6729</v>
      </c>
      <c r="C101" s="290" t="s">
        <v>2822</v>
      </c>
      <c r="M101" s="237" t="s">
        <v>306</v>
      </c>
      <c r="N101" s="240">
        <v>13.5</v>
      </c>
      <c r="P101" s="290" t="s">
        <v>2822</v>
      </c>
      <c r="Q101" s="290" t="s">
        <v>6729</v>
      </c>
    </row>
    <row r="102" spans="1:17">
      <c r="A102" s="290" t="s">
        <v>6723</v>
      </c>
      <c r="B102" s="290" t="s">
        <v>6730</v>
      </c>
      <c r="C102" s="290" t="s">
        <v>2823</v>
      </c>
      <c r="M102" s="237" t="s">
        <v>307</v>
      </c>
      <c r="N102" s="240">
        <v>132.37</v>
      </c>
      <c r="P102" s="290" t="s">
        <v>2823</v>
      </c>
      <c r="Q102" s="290" t="s">
        <v>6730</v>
      </c>
    </row>
    <row r="103" spans="1:17">
      <c r="A103" s="290" t="s">
        <v>6723</v>
      </c>
      <c r="B103" s="290" t="s">
        <v>6734</v>
      </c>
      <c r="C103" s="290" t="s">
        <v>2827</v>
      </c>
      <c r="M103" s="237" t="s">
        <v>308</v>
      </c>
      <c r="N103" s="240">
        <v>154.75</v>
      </c>
      <c r="P103" s="290" t="s">
        <v>2827</v>
      </c>
      <c r="Q103" s="290" t="s">
        <v>6734</v>
      </c>
    </row>
    <row r="104" spans="1:17">
      <c r="A104" s="290" t="s">
        <v>6723</v>
      </c>
      <c r="B104" s="290" t="s">
        <v>6731</v>
      </c>
      <c r="C104" s="290" t="s">
        <v>2824</v>
      </c>
      <c r="M104" s="237" t="s">
        <v>309</v>
      </c>
      <c r="N104" s="240">
        <v>114.51</v>
      </c>
      <c r="P104" s="290" t="s">
        <v>2824</v>
      </c>
      <c r="Q104" s="290" t="s">
        <v>6731</v>
      </c>
    </row>
    <row r="105" spans="1:17">
      <c r="A105" s="290" t="s">
        <v>6723</v>
      </c>
      <c r="B105" s="290" t="s">
        <v>6732</v>
      </c>
      <c r="C105" s="290" t="s">
        <v>2825</v>
      </c>
      <c r="M105" s="237" t="s">
        <v>310</v>
      </c>
      <c r="N105" s="240">
        <v>118.35</v>
      </c>
      <c r="P105" s="290" t="s">
        <v>2825</v>
      </c>
      <c r="Q105" s="290" t="s">
        <v>6732</v>
      </c>
    </row>
    <row r="106" spans="1:17">
      <c r="A106" s="290" t="s">
        <v>6723</v>
      </c>
      <c r="B106" s="290" t="s">
        <v>6733</v>
      </c>
      <c r="C106" s="290" t="s">
        <v>2826</v>
      </c>
      <c r="M106" s="237" t="s">
        <v>311</v>
      </c>
      <c r="N106" s="240">
        <v>91.52</v>
      </c>
      <c r="P106" s="290" t="s">
        <v>2826</v>
      </c>
      <c r="Q106" s="290" t="s">
        <v>6733</v>
      </c>
    </row>
    <row r="107" spans="1:17">
      <c r="A107" s="239" t="s">
        <v>6480</v>
      </c>
      <c r="B107" s="239" t="s">
        <v>6546</v>
      </c>
      <c r="C107" s="291" t="s">
        <v>2675</v>
      </c>
      <c r="M107" s="237" t="s">
        <v>378</v>
      </c>
      <c r="N107" s="240">
        <v>5699.2</v>
      </c>
      <c r="P107" s="291" t="s">
        <v>2675</v>
      </c>
      <c r="Q107" s="239" t="s">
        <v>6546</v>
      </c>
    </row>
    <row r="108" spans="1:17">
      <c r="A108" s="290" t="s">
        <v>4519</v>
      </c>
      <c r="B108" s="290" t="s">
        <v>4868</v>
      </c>
      <c r="C108" s="290" t="s">
        <v>1093</v>
      </c>
      <c r="M108" s="237" t="s">
        <v>312</v>
      </c>
      <c r="N108" s="240">
        <v>32.97</v>
      </c>
      <c r="P108" s="290" t="s">
        <v>1093</v>
      </c>
      <c r="Q108" s="290" t="s">
        <v>4868</v>
      </c>
    </row>
    <row r="109" spans="1:17">
      <c r="A109" s="290" t="s">
        <v>4519</v>
      </c>
      <c r="B109" s="290" t="s">
        <v>5472</v>
      </c>
      <c r="C109" s="290" t="s">
        <v>5473</v>
      </c>
      <c r="M109" s="237" t="s">
        <v>377</v>
      </c>
      <c r="N109" s="240">
        <v>8088.08</v>
      </c>
      <c r="P109" s="290" t="s">
        <v>5473</v>
      </c>
      <c r="Q109" s="290" t="s">
        <v>5472</v>
      </c>
    </row>
    <row r="110" spans="1:17">
      <c r="A110" s="292" t="s">
        <v>4524</v>
      </c>
      <c r="B110" s="239" t="s">
        <v>5466</v>
      </c>
      <c r="C110" s="291" t="s">
        <v>5467</v>
      </c>
      <c r="M110" s="237" t="s">
        <v>313</v>
      </c>
      <c r="N110" s="240">
        <v>19.62</v>
      </c>
      <c r="P110" s="291" t="s">
        <v>5467</v>
      </c>
      <c r="Q110" s="239" t="s">
        <v>5466</v>
      </c>
    </row>
    <row r="111" spans="1:17">
      <c r="A111" s="239" t="s">
        <v>4519</v>
      </c>
      <c r="B111" s="239" t="s">
        <v>5529</v>
      </c>
      <c r="C111" s="291" t="s">
        <v>5530</v>
      </c>
      <c r="M111" s="237" t="s">
        <v>338</v>
      </c>
      <c r="N111" s="240">
        <v>187.2</v>
      </c>
      <c r="P111" s="291" t="s">
        <v>5530</v>
      </c>
      <c r="Q111" s="239" t="s">
        <v>5529</v>
      </c>
    </row>
    <row r="112" spans="1:17">
      <c r="A112" s="290" t="s">
        <v>4519</v>
      </c>
      <c r="B112" s="290" t="s">
        <v>5321</v>
      </c>
      <c r="C112" s="290" t="s">
        <v>1593</v>
      </c>
      <c r="M112" s="237" t="s">
        <v>314</v>
      </c>
      <c r="N112" s="240">
        <v>306.8</v>
      </c>
      <c r="P112" s="290" t="s">
        <v>1593</v>
      </c>
      <c r="Q112" s="290" t="s">
        <v>5321</v>
      </c>
    </row>
    <row r="113" spans="1:17">
      <c r="A113" s="292" t="s">
        <v>4524</v>
      </c>
      <c r="B113" s="239" t="s">
        <v>4592</v>
      </c>
      <c r="C113" s="291" t="s">
        <v>824</v>
      </c>
      <c r="M113" s="237" t="s">
        <v>379</v>
      </c>
      <c r="N113" s="240">
        <v>18709.599999999999</v>
      </c>
      <c r="P113" s="291" t="s">
        <v>824</v>
      </c>
      <c r="Q113" s="239" t="s">
        <v>4592</v>
      </c>
    </row>
    <row r="114" spans="1:17">
      <c r="A114" s="239" t="s">
        <v>4524</v>
      </c>
      <c r="B114" s="239" t="s">
        <v>4613</v>
      </c>
      <c r="C114" s="291" t="s">
        <v>4614</v>
      </c>
      <c r="M114" s="237" t="s">
        <v>380</v>
      </c>
      <c r="N114" s="240">
        <v>5831.52</v>
      </c>
      <c r="P114" s="291" t="s">
        <v>4614</v>
      </c>
      <c r="Q114" s="239" t="s">
        <v>4613</v>
      </c>
    </row>
    <row r="115" spans="1:17">
      <c r="A115" s="292" t="s">
        <v>4524</v>
      </c>
      <c r="B115" s="239" t="s">
        <v>5109</v>
      </c>
      <c r="C115" s="291" t="s">
        <v>1352</v>
      </c>
      <c r="M115" s="237" t="s">
        <v>381</v>
      </c>
      <c r="N115" s="240">
        <v>715.52</v>
      </c>
      <c r="P115" s="291" t="s">
        <v>1352</v>
      </c>
      <c r="Q115" s="239" t="s">
        <v>5109</v>
      </c>
    </row>
    <row r="116" spans="1:17">
      <c r="A116" s="290" t="s">
        <v>4519</v>
      </c>
      <c r="B116" s="290" t="s">
        <v>5460</v>
      </c>
      <c r="C116" s="290" t="s">
        <v>5461</v>
      </c>
      <c r="M116" s="237" t="s">
        <v>339</v>
      </c>
      <c r="N116" s="240">
        <v>118.67</v>
      </c>
      <c r="P116" s="290" t="s">
        <v>5461</v>
      </c>
      <c r="Q116" s="290" t="s">
        <v>5460</v>
      </c>
    </row>
    <row r="117" spans="1:17">
      <c r="A117" s="239" t="s">
        <v>4524</v>
      </c>
      <c r="B117" s="239" t="s">
        <v>4782</v>
      </c>
      <c r="C117" s="291" t="s">
        <v>1001</v>
      </c>
      <c r="M117" s="237" t="s">
        <v>359</v>
      </c>
      <c r="N117" s="240">
        <v>49.69</v>
      </c>
      <c r="P117" s="291" t="s">
        <v>1001</v>
      </c>
      <c r="Q117" s="239" t="s">
        <v>4782</v>
      </c>
    </row>
    <row r="118" spans="1:17">
      <c r="A118" s="239" t="s">
        <v>4524</v>
      </c>
      <c r="B118" s="239" t="s">
        <v>4814</v>
      </c>
      <c r="C118" s="291" t="s">
        <v>1034</v>
      </c>
      <c r="M118" s="237" t="s">
        <v>315</v>
      </c>
      <c r="N118" s="240">
        <v>60.32</v>
      </c>
      <c r="P118" s="291" t="s">
        <v>1034</v>
      </c>
      <c r="Q118" s="239" t="s">
        <v>4814</v>
      </c>
    </row>
    <row r="119" spans="1:17">
      <c r="A119" s="290" t="s">
        <v>4519</v>
      </c>
      <c r="B119" s="290" t="s">
        <v>4979</v>
      </c>
      <c r="C119" s="290" t="s">
        <v>1207</v>
      </c>
      <c r="M119" s="237" t="s">
        <v>316</v>
      </c>
      <c r="N119" s="240">
        <v>93.6</v>
      </c>
      <c r="P119" s="290" t="s">
        <v>1207</v>
      </c>
      <c r="Q119" s="290" t="s">
        <v>4979</v>
      </c>
    </row>
    <row r="120" spans="1:17">
      <c r="A120" s="239" t="s">
        <v>4524</v>
      </c>
      <c r="B120" s="239" t="s">
        <v>4732</v>
      </c>
      <c r="C120" s="291" t="s">
        <v>950</v>
      </c>
      <c r="M120" s="237" t="s">
        <v>317</v>
      </c>
      <c r="N120" s="240">
        <v>256.87</v>
      </c>
      <c r="P120" s="291" t="s">
        <v>950</v>
      </c>
      <c r="Q120" s="239" t="s">
        <v>4732</v>
      </c>
    </row>
    <row r="121" spans="1:17">
      <c r="A121" s="239" t="s">
        <v>7623</v>
      </c>
      <c r="B121" s="239" t="s">
        <v>7718</v>
      </c>
      <c r="C121" s="291" t="s">
        <v>3821</v>
      </c>
      <c r="M121" s="237" t="s">
        <v>318</v>
      </c>
      <c r="N121" s="240">
        <v>93.31</v>
      </c>
      <c r="P121" s="291" t="s">
        <v>3821</v>
      </c>
      <c r="Q121" s="239" t="s">
        <v>7718</v>
      </c>
    </row>
    <row r="122" spans="1:17">
      <c r="A122" s="290" t="s">
        <v>4519</v>
      </c>
      <c r="B122" s="290" t="s">
        <v>5447</v>
      </c>
      <c r="C122" s="290" t="s">
        <v>5448</v>
      </c>
      <c r="M122" s="237" t="s">
        <v>319</v>
      </c>
      <c r="N122" s="240">
        <v>15.48</v>
      </c>
      <c r="P122" s="290" t="s">
        <v>5448</v>
      </c>
      <c r="Q122" s="290" t="s">
        <v>5447</v>
      </c>
    </row>
    <row r="123" spans="1:17">
      <c r="A123" s="239" t="s">
        <v>4524</v>
      </c>
      <c r="B123" s="239" t="s">
        <v>4790</v>
      </c>
      <c r="C123" s="291" t="s">
        <v>1009</v>
      </c>
      <c r="M123" s="237" t="s">
        <v>340</v>
      </c>
      <c r="N123" s="240">
        <v>13.73</v>
      </c>
      <c r="P123" s="291" t="s">
        <v>1009</v>
      </c>
      <c r="Q123" s="239" t="s">
        <v>4790</v>
      </c>
    </row>
    <row r="124" spans="1:17">
      <c r="A124" s="290" t="s">
        <v>4519</v>
      </c>
      <c r="B124" s="290" t="s">
        <v>4992</v>
      </c>
      <c r="C124" s="290" t="s">
        <v>1220</v>
      </c>
      <c r="M124" s="237" t="s">
        <v>360</v>
      </c>
      <c r="N124" s="240">
        <v>102.96</v>
      </c>
      <c r="P124" s="290" t="s">
        <v>1220</v>
      </c>
      <c r="Q124" s="290" t="s">
        <v>4992</v>
      </c>
    </row>
    <row r="125" spans="1:17">
      <c r="A125" s="290" t="s">
        <v>4519</v>
      </c>
      <c r="B125" s="290" t="s">
        <v>5384</v>
      </c>
      <c r="C125" s="290" t="s">
        <v>5385</v>
      </c>
      <c r="M125" s="237" t="s">
        <v>320</v>
      </c>
      <c r="N125" s="240">
        <v>34.61</v>
      </c>
      <c r="P125" s="290" t="s">
        <v>5385</v>
      </c>
      <c r="Q125" s="290" t="s">
        <v>5384</v>
      </c>
    </row>
    <row r="126" spans="1:17">
      <c r="A126" s="290" t="s">
        <v>4519</v>
      </c>
      <c r="B126" s="290" t="s">
        <v>5090</v>
      </c>
      <c r="C126" s="290" t="s">
        <v>1330</v>
      </c>
      <c r="M126" s="237" t="s">
        <v>321</v>
      </c>
      <c r="N126" s="240">
        <v>34.61</v>
      </c>
      <c r="P126" s="290" t="s">
        <v>1330</v>
      </c>
      <c r="Q126" s="290" t="s">
        <v>5090</v>
      </c>
    </row>
    <row r="127" spans="1:17">
      <c r="A127" s="290" t="s">
        <v>4519</v>
      </c>
      <c r="B127" s="290" t="s">
        <v>5226</v>
      </c>
      <c r="C127" s="290" t="s">
        <v>1482</v>
      </c>
      <c r="M127" s="237" t="s">
        <v>322</v>
      </c>
      <c r="N127" s="240">
        <v>34.61</v>
      </c>
      <c r="P127" s="290" t="s">
        <v>1482</v>
      </c>
      <c r="Q127" s="290" t="s">
        <v>5226</v>
      </c>
    </row>
    <row r="128" spans="1:17">
      <c r="A128" s="290" t="s">
        <v>4519</v>
      </c>
      <c r="B128" s="290" t="s">
        <v>5230</v>
      </c>
      <c r="C128" s="290" t="s">
        <v>1486</v>
      </c>
      <c r="M128" s="237" t="s">
        <v>324</v>
      </c>
      <c r="N128" s="240">
        <v>27.66</v>
      </c>
      <c r="P128" s="290" t="s">
        <v>1486</v>
      </c>
      <c r="Q128" s="290" t="s">
        <v>5230</v>
      </c>
    </row>
    <row r="129" spans="1:17">
      <c r="A129" s="290" t="s">
        <v>4519</v>
      </c>
      <c r="B129" s="290" t="s">
        <v>4945</v>
      </c>
      <c r="C129" s="290" t="s">
        <v>1173</v>
      </c>
      <c r="M129" s="237" t="s">
        <v>323</v>
      </c>
      <c r="N129" s="240">
        <v>24.63</v>
      </c>
      <c r="P129" s="290" t="s">
        <v>1173</v>
      </c>
      <c r="Q129" s="290" t="s">
        <v>4945</v>
      </c>
    </row>
    <row r="130" spans="1:17">
      <c r="A130" s="290" t="s">
        <v>4519</v>
      </c>
      <c r="B130" s="290" t="s">
        <v>5231</v>
      </c>
      <c r="C130" s="290" t="s">
        <v>1487</v>
      </c>
      <c r="M130" s="237" t="s">
        <v>343</v>
      </c>
      <c r="N130" s="240">
        <v>18.18</v>
      </c>
      <c r="P130" s="290" t="s">
        <v>1487</v>
      </c>
      <c r="Q130" s="290" t="s">
        <v>5231</v>
      </c>
    </row>
    <row r="131" spans="1:17">
      <c r="A131" s="290" t="s">
        <v>4519</v>
      </c>
      <c r="B131" s="290" t="s">
        <v>4982</v>
      </c>
      <c r="C131" s="290" t="s">
        <v>1210</v>
      </c>
      <c r="M131" s="237" t="s">
        <v>325</v>
      </c>
      <c r="N131" s="240">
        <v>20.68</v>
      </c>
      <c r="P131" s="290" t="s">
        <v>1210</v>
      </c>
      <c r="Q131" s="290" t="s">
        <v>4982</v>
      </c>
    </row>
    <row r="132" spans="1:17">
      <c r="A132" s="239" t="s">
        <v>4524</v>
      </c>
      <c r="B132" s="239" t="s">
        <v>5048</v>
      </c>
      <c r="C132" s="291" t="s">
        <v>1282</v>
      </c>
      <c r="M132" s="237" t="s">
        <v>326</v>
      </c>
      <c r="N132" s="240">
        <v>18.920000000000002</v>
      </c>
      <c r="P132" s="291" t="s">
        <v>1282</v>
      </c>
      <c r="Q132" s="239" t="s">
        <v>5048</v>
      </c>
    </row>
    <row r="133" spans="1:17">
      <c r="A133" s="239" t="s">
        <v>4077</v>
      </c>
      <c r="B133" s="239" t="s">
        <v>6376</v>
      </c>
      <c r="C133" s="291" t="s">
        <v>2494</v>
      </c>
      <c r="M133" s="237" t="s">
        <v>342</v>
      </c>
      <c r="N133" s="240">
        <v>878.8</v>
      </c>
      <c r="P133" s="291" t="s">
        <v>2494</v>
      </c>
      <c r="Q133" s="239" t="s">
        <v>6376</v>
      </c>
    </row>
    <row r="134" spans="1:17">
      <c r="A134" s="239" t="s">
        <v>4077</v>
      </c>
      <c r="B134" s="239" t="s">
        <v>6379</v>
      </c>
      <c r="C134" s="291" t="s">
        <v>2497</v>
      </c>
      <c r="M134" s="237" t="s">
        <v>341</v>
      </c>
      <c r="N134" s="240">
        <v>82.16</v>
      </c>
      <c r="P134" s="291" t="s">
        <v>2497</v>
      </c>
      <c r="Q134" s="239" t="s">
        <v>6379</v>
      </c>
    </row>
    <row r="135" spans="1:17">
      <c r="A135" s="290" t="s">
        <v>4519</v>
      </c>
      <c r="B135" s="290" t="s">
        <v>4870</v>
      </c>
      <c r="C135" s="290" t="s">
        <v>1095</v>
      </c>
      <c r="M135" s="237" t="s">
        <v>383</v>
      </c>
      <c r="N135" s="240">
        <v>1326</v>
      </c>
      <c r="P135" s="290" t="s">
        <v>1095</v>
      </c>
      <c r="Q135" s="290" t="s">
        <v>4870</v>
      </c>
    </row>
    <row r="136" spans="1:17">
      <c r="A136" s="239" t="s">
        <v>4524</v>
      </c>
      <c r="B136" s="239" t="s">
        <v>4829</v>
      </c>
      <c r="C136" s="291" t="s">
        <v>1053</v>
      </c>
      <c r="M136" s="237" t="s">
        <v>382</v>
      </c>
      <c r="N136" s="240">
        <v>1326</v>
      </c>
      <c r="P136" s="291" t="s">
        <v>1053</v>
      </c>
      <c r="Q136" s="239" t="s">
        <v>4829</v>
      </c>
    </row>
    <row r="137" spans="1:17">
      <c r="A137" s="239" t="s">
        <v>5764</v>
      </c>
      <c r="B137" s="239" t="s">
        <v>6771</v>
      </c>
      <c r="C137" s="291" t="s">
        <v>2863</v>
      </c>
      <c r="M137" s="237" t="s">
        <v>344</v>
      </c>
      <c r="N137" s="240">
        <v>49.59</v>
      </c>
      <c r="P137" s="291" t="s">
        <v>2863</v>
      </c>
      <c r="Q137" s="239" t="s">
        <v>6771</v>
      </c>
    </row>
    <row r="138" spans="1:17">
      <c r="A138" s="239" t="s">
        <v>5764</v>
      </c>
      <c r="B138" s="239" t="s">
        <v>7494</v>
      </c>
      <c r="C138" s="291" t="s">
        <v>3600</v>
      </c>
      <c r="M138" s="237" t="s">
        <v>244</v>
      </c>
      <c r="N138" s="240">
        <v>18.2</v>
      </c>
      <c r="P138" s="291" t="s">
        <v>3600</v>
      </c>
      <c r="Q138" s="239" t="s">
        <v>7494</v>
      </c>
    </row>
    <row r="139" spans="1:17">
      <c r="A139" s="239" t="s">
        <v>5764</v>
      </c>
      <c r="B139" s="239" t="s">
        <v>7473</v>
      </c>
      <c r="C139" s="291" t="s">
        <v>3581</v>
      </c>
      <c r="M139" s="237" t="s">
        <v>327</v>
      </c>
      <c r="N139" s="240">
        <v>55.12</v>
      </c>
      <c r="P139" s="291" t="s">
        <v>3581</v>
      </c>
      <c r="Q139" s="239" t="s">
        <v>7473</v>
      </c>
    </row>
    <row r="140" spans="1:17">
      <c r="A140" s="239" t="s">
        <v>5764</v>
      </c>
      <c r="B140" s="239" t="s">
        <v>7540</v>
      </c>
      <c r="C140" s="291" t="s">
        <v>3646</v>
      </c>
      <c r="M140" s="237" t="s">
        <v>328</v>
      </c>
      <c r="N140" s="240">
        <v>105.04</v>
      </c>
      <c r="P140" s="291" t="s">
        <v>3646</v>
      </c>
      <c r="Q140" s="239" t="s">
        <v>7540</v>
      </c>
    </row>
    <row r="141" spans="1:17">
      <c r="A141" s="239" t="s">
        <v>5764</v>
      </c>
      <c r="B141" s="239" t="s">
        <v>6772</v>
      </c>
      <c r="C141" s="291" t="s">
        <v>2864</v>
      </c>
      <c r="M141" s="237" t="s">
        <v>329</v>
      </c>
      <c r="N141" s="240">
        <v>27.96</v>
      </c>
      <c r="P141" s="291" t="s">
        <v>2864</v>
      </c>
      <c r="Q141" s="239" t="s">
        <v>6772</v>
      </c>
    </row>
    <row r="142" spans="1:17">
      <c r="A142" s="239" t="s">
        <v>5764</v>
      </c>
      <c r="B142" s="239" t="s">
        <v>6773</v>
      </c>
      <c r="C142" s="291" t="s">
        <v>2865</v>
      </c>
      <c r="M142" s="237" t="s">
        <v>330</v>
      </c>
      <c r="N142" s="240">
        <v>10.92</v>
      </c>
      <c r="P142" s="291" t="s">
        <v>2865</v>
      </c>
      <c r="Q142" s="239" t="s">
        <v>6773</v>
      </c>
    </row>
    <row r="143" spans="1:17">
      <c r="A143" s="239" t="s">
        <v>5764</v>
      </c>
      <c r="B143" s="239" t="s">
        <v>6774</v>
      </c>
      <c r="C143" s="291" t="s">
        <v>2866</v>
      </c>
      <c r="M143" s="237" t="s">
        <v>331</v>
      </c>
      <c r="N143" s="240">
        <v>26.52</v>
      </c>
      <c r="P143" s="291" t="s">
        <v>2866</v>
      </c>
      <c r="Q143" s="239" t="s">
        <v>6774</v>
      </c>
    </row>
    <row r="144" spans="1:17">
      <c r="A144" s="239" t="s">
        <v>5764</v>
      </c>
      <c r="B144" s="239" t="s">
        <v>7556</v>
      </c>
      <c r="C144" s="291" t="s">
        <v>3662</v>
      </c>
      <c r="M144" s="237" t="s">
        <v>332</v>
      </c>
      <c r="N144" s="240">
        <v>67.599999999999994</v>
      </c>
      <c r="P144" s="291" t="s">
        <v>3662</v>
      </c>
      <c r="Q144" s="239" t="s">
        <v>7556</v>
      </c>
    </row>
    <row r="145" spans="1:17">
      <c r="A145" s="239" t="s">
        <v>5764</v>
      </c>
      <c r="B145" s="239" t="s">
        <v>7589</v>
      </c>
      <c r="C145" s="291" t="s">
        <v>3693</v>
      </c>
      <c r="M145" s="237" t="s">
        <v>361</v>
      </c>
      <c r="N145" s="240">
        <v>139.88</v>
      </c>
      <c r="P145" s="291" t="s">
        <v>3693</v>
      </c>
      <c r="Q145" s="239" t="s">
        <v>7589</v>
      </c>
    </row>
    <row r="146" spans="1:17">
      <c r="A146" s="239" t="s">
        <v>5764</v>
      </c>
      <c r="B146" s="239" t="s">
        <v>7546</v>
      </c>
      <c r="C146" s="291" t="s">
        <v>3652</v>
      </c>
      <c r="M146" s="237" t="s">
        <v>333</v>
      </c>
      <c r="N146" s="240">
        <v>49.92</v>
      </c>
      <c r="P146" s="291" t="s">
        <v>3652</v>
      </c>
      <c r="Q146" s="239" t="s">
        <v>7546</v>
      </c>
    </row>
    <row r="147" spans="1:17">
      <c r="A147" s="239" t="s">
        <v>5764</v>
      </c>
      <c r="B147" s="239" t="s">
        <v>7550</v>
      </c>
      <c r="C147" s="291" t="s">
        <v>3656</v>
      </c>
      <c r="M147" s="237" t="s">
        <v>345</v>
      </c>
      <c r="N147" s="240">
        <v>24.96</v>
      </c>
      <c r="P147" s="291" t="s">
        <v>3656</v>
      </c>
      <c r="Q147" s="239" t="s">
        <v>7550</v>
      </c>
    </row>
    <row r="148" spans="1:17">
      <c r="A148" s="239" t="s">
        <v>5764</v>
      </c>
      <c r="B148" s="239" t="s">
        <v>6841</v>
      </c>
      <c r="C148" s="291" t="s">
        <v>2938</v>
      </c>
      <c r="M148" s="237" t="s">
        <v>334</v>
      </c>
      <c r="N148" s="240">
        <v>128.84</v>
      </c>
      <c r="P148" s="291" t="s">
        <v>2938</v>
      </c>
      <c r="Q148" s="239" t="s">
        <v>6841</v>
      </c>
    </row>
    <row r="149" spans="1:17">
      <c r="A149" s="239" t="s">
        <v>5764</v>
      </c>
      <c r="B149" s="239" t="s">
        <v>7588</v>
      </c>
      <c r="C149" s="291" t="s">
        <v>3692</v>
      </c>
      <c r="M149" s="237" t="s">
        <v>4161</v>
      </c>
      <c r="N149" s="240">
        <v>34507.199999999997</v>
      </c>
      <c r="P149" s="291" t="s">
        <v>3692</v>
      </c>
      <c r="Q149" s="239" t="s">
        <v>7588</v>
      </c>
    </row>
    <row r="150" spans="1:17">
      <c r="A150" s="239" t="s">
        <v>5764</v>
      </c>
      <c r="B150" s="239" t="s">
        <v>6780</v>
      </c>
      <c r="C150" s="291" t="s">
        <v>2873</v>
      </c>
      <c r="M150" s="237" t="s">
        <v>4162</v>
      </c>
      <c r="N150" s="240">
        <v>35180.080000000002</v>
      </c>
      <c r="P150" s="291" t="s">
        <v>2873</v>
      </c>
      <c r="Q150" s="239" t="s">
        <v>6780</v>
      </c>
    </row>
    <row r="151" spans="1:17">
      <c r="A151" s="239" t="s">
        <v>5764</v>
      </c>
      <c r="B151" s="239" t="s">
        <v>7376</v>
      </c>
      <c r="C151" s="291" t="s">
        <v>3482</v>
      </c>
      <c r="M151" s="237" t="s">
        <v>4163</v>
      </c>
      <c r="N151" s="240">
        <v>0</v>
      </c>
      <c r="P151" s="291" t="s">
        <v>3482</v>
      </c>
      <c r="Q151" s="239" t="s">
        <v>7376</v>
      </c>
    </row>
    <row r="152" spans="1:17">
      <c r="A152" s="239" t="s">
        <v>5764</v>
      </c>
      <c r="B152" s="239" t="s">
        <v>7449</v>
      </c>
      <c r="C152" s="291" t="s">
        <v>3557</v>
      </c>
      <c r="M152" s="237" t="s">
        <v>4164</v>
      </c>
      <c r="N152" s="240">
        <v>6864</v>
      </c>
      <c r="P152" s="291" t="s">
        <v>3557</v>
      </c>
      <c r="Q152" s="239" t="s">
        <v>7449</v>
      </c>
    </row>
    <row r="153" spans="1:17">
      <c r="A153" s="239" t="s">
        <v>5764</v>
      </c>
      <c r="B153" s="239" t="s">
        <v>6846</v>
      </c>
      <c r="C153" s="291" t="s">
        <v>2945</v>
      </c>
      <c r="M153" s="237" t="s">
        <v>219</v>
      </c>
      <c r="N153" s="240">
        <v>1001.52</v>
      </c>
      <c r="P153" s="291" t="s">
        <v>2945</v>
      </c>
      <c r="Q153" s="239" t="s">
        <v>6846</v>
      </c>
    </row>
    <row r="154" spans="1:17">
      <c r="A154" s="239" t="s">
        <v>5764</v>
      </c>
      <c r="B154" s="239" t="s">
        <v>7515</v>
      </c>
      <c r="C154" s="291" t="s">
        <v>3621</v>
      </c>
      <c r="M154" s="237" t="s">
        <v>217</v>
      </c>
      <c r="N154" s="240">
        <v>1029.5999999999999</v>
      </c>
      <c r="P154" s="291" t="s">
        <v>3621</v>
      </c>
      <c r="Q154" s="239" t="s">
        <v>7515</v>
      </c>
    </row>
    <row r="155" spans="1:17">
      <c r="A155" s="239" t="s">
        <v>5764</v>
      </c>
      <c r="B155" s="239" t="s">
        <v>7203</v>
      </c>
      <c r="C155" s="291" t="s">
        <v>3308</v>
      </c>
      <c r="M155" s="237" t="s">
        <v>220</v>
      </c>
      <c r="N155" s="240">
        <v>754</v>
      </c>
      <c r="P155" s="291" t="s">
        <v>3308</v>
      </c>
      <c r="Q155" s="239" t="s">
        <v>7203</v>
      </c>
    </row>
    <row r="156" spans="1:17">
      <c r="A156" s="239" t="s">
        <v>5764</v>
      </c>
      <c r="B156" s="239" t="s">
        <v>7519</v>
      </c>
      <c r="C156" s="291" t="s">
        <v>3625</v>
      </c>
      <c r="M156" s="237" t="s">
        <v>218</v>
      </c>
      <c r="N156" s="240">
        <v>780</v>
      </c>
      <c r="P156" s="291" t="s">
        <v>3625</v>
      </c>
      <c r="Q156" s="239" t="s">
        <v>7519</v>
      </c>
    </row>
    <row r="157" spans="1:17">
      <c r="A157" s="239" t="s">
        <v>5764</v>
      </c>
      <c r="B157" s="239" t="s">
        <v>7017</v>
      </c>
      <c r="C157" s="291" t="s">
        <v>3118</v>
      </c>
      <c r="M157" s="237" t="s">
        <v>242</v>
      </c>
      <c r="N157" s="240">
        <v>254.8</v>
      </c>
      <c r="P157" s="291" t="s">
        <v>3118</v>
      </c>
      <c r="Q157" s="239" t="s">
        <v>7017</v>
      </c>
    </row>
    <row r="158" spans="1:17">
      <c r="A158" s="239" t="s">
        <v>5764</v>
      </c>
      <c r="B158" s="239" t="s">
        <v>7617</v>
      </c>
      <c r="C158" s="291" t="s">
        <v>3715</v>
      </c>
      <c r="M158" s="237" t="s">
        <v>239</v>
      </c>
      <c r="N158" s="240">
        <v>254.8</v>
      </c>
      <c r="P158" s="291" t="s">
        <v>3715</v>
      </c>
      <c r="Q158" s="239" t="s">
        <v>7617</v>
      </c>
    </row>
    <row r="159" spans="1:17">
      <c r="A159" s="239" t="s">
        <v>5764</v>
      </c>
      <c r="B159" s="239" t="s">
        <v>6781</v>
      </c>
      <c r="C159" s="291" t="s">
        <v>2874</v>
      </c>
      <c r="M159" s="237" t="s">
        <v>241</v>
      </c>
      <c r="N159" s="240">
        <v>254.8</v>
      </c>
      <c r="P159" s="291" t="s">
        <v>2874</v>
      </c>
      <c r="Q159" s="239" t="s">
        <v>6781</v>
      </c>
    </row>
    <row r="160" spans="1:17">
      <c r="A160" s="239" t="s">
        <v>5764</v>
      </c>
      <c r="B160" s="239" t="s">
        <v>7492</v>
      </c>
      <c r="C160" s="291" t="s">
        <v>3598</v>
      </c>
      <c r="M160" s="237" t="s">
        <v>240</v>
      </c>
      <c r="N160" s="240">
        <v>254.8</v>
      </c>
      <c r="P160" s="291" t="s">
        <v>3598</v>
      </c>
      <c r="Q160" s="239" t="s">
        <v>7492</v>
      </c>
    </row>
    <row r="161" spans="1:17">
      <c r="A161" s="239" t="s">
        <v>5764</v>
      </c>
      <c r="B161" s="239" t="s">
        <v>7320</v>
      </c>
      <c r="C161" s="291" t="s">
        <v>3425</v>
      </c>
      <c r="M161" s="237" t="s">
        <v>4165</v>
      </c>
      <c r="N161" s="240">
        <v>0</v>
      </c>
      <c r="P161" s="291" t="s">
        <v>3425</v>
      </c>
      <c r="Q161" s="239" t="s">
        <v>7320</v>
      </c>
    </row>
    <row r="162" spans="1:17">
      <c r="A162" s="239" t="s">
        <v>5764</v>
      </c>
      <c r="B162" s="239" t="s">
        <v>7290</v>
      </c>
      <c r="C162" s="291" t="s">
        <v>3395</v>
      </c>
      <c r="M162" s="237" t="s">
        <v>4166</v>
      </c>
      <c r="N162" s="240">
        <v>0</v>
      </c>
      <c r="P162" s="291" t="s">
        <v>3395</v>
      </c>
      <c r="Q162" s="239" t="s">
        <v>7290</v>
      </c>
    </row>
    <row r="163" spans="1:17">
      <c r="A163" s="239" t="s">
        <v>5764</v>
      </c>
      <c r="B163" s="239" t="s">
        <v>7441</v>
      </c>
      <c r="C163" s="291" t="s">
        <v>3549</v>
      </c>
      <c r="M163" s="237" t="s">
        <v>166</v>
      </c>
      <c r="N163" s="240">
        <v>650</v>
      </c>
      <c r="P163" s="291" t="s">
        <v>3549</v>
      </c>
      <c r="Q163" s="239" t="s">
        <v>7441</v>
      </c>
    </row>
    <row r="164" spans="1:17">
      <c r="A164" s="239" t="s">
        <v>5764</v>
      </c>
      <c r="B164" s="239" t="s">
        <v>7463</v>
      </c>
      <c r="C164" s="291" t="s">
        <v>3571</v>
      </c>
      <c r="M164" s="237" t="s">
        <v>168</v>
      </c>
      <c r="N164" s="240">
        <v>751.92</v>
      </c>
      <c r="P164" s="291" t="s">
        <v>3571</v>
      </c>
      <c r="Q164" s="239" t="s">
        <v>7463</v>
      </c>
    </row>
    <row r="165" spans="1:17">
      <c r="A165" s="239" t="s">
        <v>5764</v>
      </c>
      <c r="B165" s="239" t="s">
        <v>7587</v>
      </c>
      <c r="C165" s="291" t="s">
        <v>3691</v>
      </c>
      <c r="M165" s="237" t="s">
        <v>182</v>
      </c>
      <c r="N165" s="240">
        <v>1492.4</v>
      </c>
      <c r="P165" s="291" t="s">
        <v>3691</v>
      </c>
      <c r="Q165" s="239" t="s">
        <v>7587</v>
      </c>
    </row>
    <row r="166" spans="1:17">
      <c r="A166" s="239" t="s">
        <v>5764</v>
      </c>
      <c r="B166" s="239" t="s">
        <v>7502</v>
      </c>
      <c r="C166" s="291" t="s">
        <v>3608</v>
      </c>
      <c r="M166" s="237" t="s">
        <v>4167</v>
      </c>
      <c r="N166" s="240">
        <v>0</v>
      </c>
      <c r="P166" s="291" t="s">
        <v>3608</v>
      </c>
      <c r="Q166" s="239" t="s">
        <v>7502</v>
      </c>
    </row>
    <row r="167" spans="1:17">
      <c r="A167" s="239" t="s">
        <v>5764</v>
      </c>
      <c r="B167" s="239" t="s">
        <v>7497</v>
      </c>
      <c r="C167" s="291" t="s">
        <v>3603</v>
      </c>
      <c r="M167" s="237" t="s">
        <v>4168</v>
      </c>
      <c r="N167" s="240">
        <v>0</v>
      </c>
      <c r="P167" s="291" t="s">
        <v>3603</v>
      </c>
      <c r="Q167" s="239" t="s">
        <v>7497</v>
      </c>
    </row>
    <row r="168" spans="1:17">
      <c r="A168" s="239" t="s">
        <v>5764</v>
      </c>
      <c r="B168" s="239" t="s">
        <v>7499</v>
      </c>
      <c r="C168" s="291" t="s">
        <v>3605</v>
      </c>
      <c r="M168" s="237" t="s">
        <v>4169</v>
      </c>
      <c r="N168" s="240">
        <v>0</v>
      </c>
      <c r="P168" s="291" t="s">
        <v>3605</v>
      </c>
      <c r="Q168" s="239" t="s">
        <v>7499</v>
      </c>
    </row>
    <row r="169" spans="1:17">
      <c r="A169" s="239" t="s">
        <v>5764</v>
      </c>
      <c r="B169" s="239" t="s">
        <v>7196</v>
      </c>
      <c r="C169" s="291" t="s">
        <v>3301</v>
      </c>
      <c r="M169" s="237" t="s">
        <v>4170</v>
      </c>
      <c r="N169" s="240">
        <v>0</v>
      </c>
      <c r="P169" s="291" t="s">
        <v>3301</v>
      </c>
      <c r="Q169" s="239" t="s">
        <v>7196</v>
      </c>
    </row>
    <row r="170" spans="1:17">
      <c r="A170" s="239" t="s">
        <v>5764</v>
      </c>
      <c r="B170" s="239" t="s">
        <v>7405</v>
      </c>
      <c r="C170" s="291" t="s">
        <v>3511</v>
      </c>
      <c r="M170" s="237" t="s">
        <v>4171</v>
      </c>
      <c r="N170" s="240">
        <v>0</v>
      </c>
      <c r="P170" s="291" t="s">
        <v>3511</v>
      </c>
      <c r="Q170" s="239" t="s">
        <v>7405</v>
      </c>
    </row>
    <row r="171" spans="1:17">
      <c r="A171" s="239" t="s">
        <v>5764</v>
      </c>
      <c r="B171" s="239" t="s">
        <v>7512</v>
      </c>
      <c r="C171" s="291" t="s">
        <v>3618</v>
      </c>
      <c r="M171" s="237" t="s">
        <v>4172</v>
      </c>
      <c r="N171" s="240">
        <v>0</v>
      </c>
      <c r="P171" s="291" t="s">
        <v>3618</v>
      </c>
      <c r="Q171" s="239" t="s">
        <v>7512</v>
      </c>
    </row>
    <row r="172" spans="1:17">
      <c r="A172" s="239" t="s">
        <v>5764</v>
      </c>
      <c r="B172" s="239" t="s">
        <v>7579</v>
      </c>
      <c r="C172" s="291" t="s">
        <v>3683</v>
      </c>
      <c r="M172" s="237" t="s">
        <v>165</v>
      </c>
      <c r="N172" s="240">
        <v>639.6</v>
      </c>
      <c r="P172" s="291" t="s">
        <v>3683</v>
      </c>
      <c r="Q172" s="239" t="s">
        <v>7579</v>
      </c>
    </row>
    <row r="173" spans="1:17">
      <c r="A173" s="239" t="s">
        <v>5764</v>
      </c>
      <c r="B173" s="239" t="s">
        <v>7200</v>
      </c>
      <c r="C173" s="291" t="s">
        <v>3305</v>
      </c>
      <c r="M173" s="237" t="s">
        <v>169</v>
      </c>
      <c r="N173" s="240">
        <v>754</v>
      </c>
      <c r="P173" s="291" t="s">
        <v>3305</v>
      </c>
      <c r="Q173" s="239" t="s">
        <v>7200</v>
      </c>
    </row>
    <row r="174" spans="1:17">
      <c r="A174" s="239" t="s">
        <v>5764</v>
      </c>
      <c r="B174" s="239" t="s">
        <v>7267</v>
      </c>
      <c r="C174" s="291" t="s">
        <v>3372</v>
      </c>
      <c r="M174" s="237" t="s">
        <v>176</v>
      </c>
      <c r="N174" s="240">
        <v>358.8</v>
      </c>
      <c r="P174" s="291" t="s">
        <v>3372</v>
      </c>
      <c r="Q174" s="239" t="s">
        <v>7267</v>
      </c>
    </row>
    <row r="175" spans="1:17">
      <c r="A175" s="239" t="s">
        <v>5764</v>
      </c>
      <c r="B175" s="239" t="s">
        <v>7339</v>
      </c>
      <c r="C175" s="291" t="s">
        <v>3444</v>
      </c>
      <c r="M175" s="237" t="s">
        <v>191</v>
      </c>
      <c r="N175" s="240">
        <v>358.8</v>
      </c>
      <c r="P175" s="291" t="s">
        <v>3444</v>
      </c>
      <c r="Q175" s="239" t="s">
        <v>7339</v>
      </c>
    </row>
    <row r="176" spans="1:17">
      <c r="A176" s="239" t="s">
        <v>5764</v>
      </c>
      <c r="B176" s="239" t="s">
        <v>7505</v>
      </c>
      <c r="C176" s="291" t="s">
        <v>3611</v>
      </c>
      <c r="M176" s="237" t="s">
        <v>189</v>
      </c>
      <c r="N176" s="240">
        <v>629.20000000000005</v>
      </c>
      <c r="P176" s="291" t="s">
        <v>3611</v>
      </c>
      <c r="Q176" s="239" t="s">
        <v>7505</v>
      </c>
    </row>
    <row r="177" spans="1:17">
      <c r="A177" s="239" t="s">
        <v>5764</v>
      </c>
      <c r="B177" s="239" t="s">
        <v>7520</v>
      </c>
      <c r="C177" s="291" t="s">
        <v>3626</v>
      </c>
      <c r="M177" s="237" t="s">
        <v>190</v>
      </c>
      <c r="N177" s="240">
        <v>629.20000000000005</v>
      </c>
      <c r="P177" s="291" t="s">
        <v>3626</v>
      </c>
      <c r="Q177" s="239" t="s">
        <v>7520</v>
      </c>
    </row>
    <row r="178" spans="1:17">
      <c r="A178" s="239" t="s">
        <v>5764</v>
      </c>
      <c r="B178" s="239" t="s">
        <v>7506</v>
      </c>
      <c r="C178" s="291" t="s">
        <v>3612</v>
      </c>
      <c r="M178" s="237" t="s">
        <v>188</v>
      </c>
      <c r="N178" s="240">
        <v>629.20000000000005</v>
      </c>
      <c r="P178" s="291" t="s">
        <v>3612</v>
      </c>
      <c r="Q178" s="239" t="s">
        <v>7506</v>
      </c>
    </row>
    <row r="179" spans="1:17">
      <c r="A179" s="239" t="s">
        <v>5764</v>
      </c>
      <c r="B179" s="239" t="s">
        <v>7508</v>
      </c>
      <c r="C179" s="291" t="s">
        <v>3614</v>
      </c>
      <c r="M179" s="237" t="s">
        <v>185</v>
      </c>
      <c r="N179" s="240">
        <v>1242.8</v>
      </c>
      <c r="P179" s="291" t="s">
        <v>3614</v>
      </c>
      <c r="Q179" s="239" t="s">
        <v>7508</v>
      </c>
    </row>
    <row r="180" spans="1:17">
      <c r="A180" s="239" t="s">
        <v>5764</v>
      </c>
      <c r="B180" s="239" t="s">
        <v>7224</v>
      </c>
      <c r="C180" s="291" t="s">
        <v>3329</v>
      </c>
      <c r="M180" s="237" t="s">
        <v>183</v>
      </c>
      <c r="N180" s="240">
        <v>644.79999999999995</v>
      </c>
      <c r="P180" s="291" t="s">
        <v>3329</v>
      </c>
      <c r="Q180" s="239" t="s">
        <v>7224</v>
      </c>
    </row>
    <row r="181" spans="1:17">
      <c r="A181" s="239" t="s">
        <v>5764</v>
      </c>
      <c r="B181" s="239" t="s">
        <v>7568</v>
      </c>
      <c r="C181" s="291" t="s">
        <v>3672</v>
      </c>
      <c r="M181" s="237" t="s">
        <v>192</v>
      </c>
      <c r="N181" s="240">
        <v>826.8</v>
      </c>
      <c r="P181" s="291" t="s">
        <v>3672</v>
      </c>
      <c r="Q181" s="239" t="s">
        <v>7568</v>
      </c>
    </row>
    <row r="182" spans="1:17">
      <c r="A182" s="239" t="s">
        <v>5764</v>
      </c>
      <c r="B182" s="239" t="s">
        <v>7329</v>
      </c>
      <c r="C182" s="291" t="s">
        <v>3434</v>
      </c>
      <c r="M182" s="237" t="s">
        <v>4173</v>
      </c>
      <c r="N182" s="240">
        <v>0</v>
      </c>
      <c r="P182" s="291" t="s">
        <v>3434</v>
      </c>
      <c r="Q182" s="239" t="s">
        <v>7329</v>
      </c>
    </row>
    <row r="183" spans="1:17">
      <c r="A183" s="239" t="s">
        <v>5764</v>
      </c>
      <c r="B183" s="239" t="s">
        <v>7454</v>
      </c>
      <c r="C183" s="291" t="s">
        <v>3562</v>
      </c>
      <c r="M183" s="237" t="s">
        <v>4174</v>
      </c>
      <c r="N183" s="240">
        <v>0</v>
      </c>
      <c r="P183" s="291" t="s">
        <v>3562</v>
      </c>
      <c r="Q183" s="239" t="s">
        <v>7454</v>
      </c>
    </row>
    <row r="184" spans="1:17">
      <c r="A184" s="239" t="s">
        <v>5764</v>
      </c>
      <c r="B184" s="239" t="s">
        <v>7616</v>
      </c>
      <c r="C184" s="291" t="s">
        <v>3714</v>
      </c>
      <c r="M184" s="237" t="s">
        <v>4175</v>
      </c>
      <c r="N184" s="240">
        <v>0</v>
      </c>
      <c r="P184" s="291" t="s">
        <v>3714</v>
      </c>
      <c r="Q184" s="239" t="s">
        <v>7616</v>
      </c>
    </row>
    <row r="185" spans="1:17">
      <c r="A185" s="239" t="s">
        <v>5764</v>
      </c>
      <c r="B185" s="239" t="s">
        <v>7580</v>
      </c>
      <c r="C185" s="291" t="s">
        <v>3684</v>
      </c>
      <c r="M185" s="237" t="s">
        <v>4176</v>
      </c>
      <c r="N185" s="240">
        <v>0</v>
      </c>
      <c r="P185" s="291" t="s">
        <v>3684</v>
      </c>
      <c r="Q185" s="239" t="s">
        <v>7580</v>
      </c>
    </row>
    <row r="186" spans="1:17">
      <c r="A186" s="239" t="s">
        <v>5764</v>
      </c>
      <c r="B186" s="239" t="s">
        <v>7410</v>
      </c>
      <c r="C186" s="291" t="s">
        <v>3516</v>
      </c>
      <c r="M186" s="237" t="s">
        <v>195</v>
      </c>
      <c r="N186" s="240">
        <v>1554.8</v>
      </c>
      <c r="P186" s="291" t="s">
        <v>3516</v>
      </c>
      <c r="Q186" s="239" t="s">
        <v>7410</v>
      </c>
    </row>
    <row r="187" spans="1:17">
      <c r="A187" s="239" t="s">
        <v>5764</v>
      </c>
      <c r="B187" s="239" t="s">
        <v>7451</v>
      </c>
      <c r="C187" s="291" t="s">
        <v>3559</v>
      </c>
      <c r="M187" s="237" t="s">
        <v>208</v>
      </c>
      <c r="N187" s="240">
        <v>1175.2</v>
      </c>
      <c r="P187" s="291" t="s">
        <v>3559</v>
      </c>
      <c r="Q187" s="239" t="s">
        <v>7451</v>
      </c>
    </row>
    <row r="188" spans="1:17">
      <c r="A188" s="239" t="s">
        <v>5764</v>
      </c>
      <c r="B188" s="239" t="s">
        <v>7577</v>
      </c>
      <c r="C188" s="291" t="s">
        <v>3681</v>
      </c>
      <c r="M188" s="237" t="s">
        <v>209</v>
      </c>
      <c r="N188" s="240">
        <v>1180.4000000000001</v>
      </c>
      <c r="P188" s="291" t="s">
        <v>3681</v>
      </c>
      <c r="Q188" s="239" t="s">
        <v>7577</v>
      </c>
    </row>
    <row r="189" spans="1:17">
      <c r="A189" s="239" t="s">
        <v>5764</v>
      </c>
      <c r="B189" s="239" t="s">
        <v>7193</v>
      </c>
      <c r="C189" s="291" t="s">
        <v>3298</v>
      </c>
      <c r="M189" s="237" t="s">
        <v>210</v>
      </c>
      <c r="N189" s="240">
        <v>1180.4000000000001</v>
      </c>
      <c r="P189" s="291" t="s">
        <v>3298</v>
      </c>
      <c r="Q189" s="239" t="s">
        <v>7193</v>
      </c>
    </row>
    <row r="190" spans="1:17">
      <c r="A190" s="239" t="s">
        <v>5764</v>
      </c>
      <c r="B190" s="239" t="s">
        <v>7335</v>
      </c>
      <c r="C190" s="291" t="s">
        <v>3440</v>
      </c>
      <c r="M190" s="237" t="s">
        <v>167</v>
      </c>
      <c r="N190" s="240">
        <v>358.8</v>
      </c>
      <c r="P190" s="291" t="s">
        <v>3440</v>
      </c>
      <c r="Q190" s="239" t="s">
        <v>7335</v>
      </c>
    </row>
    <row r="191" spans="1:17">
      <c r="A191" s="239" t="s">
        <v>5764</v>
      </c>
      <c r="B191" s="239" t="s">
        <v>7490</v>
      </c>
      <c r="C191" s="291" t="s">
        <v>3596</v>
      </c>
      <c r="M191" s="237" t="s">
        <v>170</v>
      </c>
      <c r="N191" s="240">
        <v>358.8</v>
      </c>
      <c r="P191" s="291" t="s">
        <v>3596</v>
      </c>
      <c r="Q191" s="239" t="s">
        <v>7490</v>
      </c>
    </row>
    <row r="192" spans="1:17">
      <c r="A192" s="239" t="s">
        <v>5764</v>
      </c>
      <c r="B192" s="239" t="s">
        <v>7273</v>
      </c>
      <c r="C192" s="291" t="s">
        <v>3378</v>
      </c>
      <c r="M192" s="237" t="s">
        <v>173</v>
      </c>
      <c r="N192" s="240">
        <v>365.04</v>
      </c>
      <c r="P192" s="291" t="s">
        <v>3378</v>
      </c>
      <c r="Q192" s="239" t="s">
        <v>7273</v>
      </c>
    </row>
    <row r="193" spans="1:17">
      <c r="A193" s="239" t="s">
        <v>5764</v>
      </c>
      <c r="B193" s="239" t="s">
        <v>7481</v>
      </c>
      <c r="C193" s="291" t="s">
        <v>3587</v>
      </c>
      <c r="M193" s="237" t="s">
        <v>174</v>
      </c>
      <c r="N193" s="240">
        <v>365.04</v>
      </c>
      <c r="P193" s="291" t="s">
        <v>3587</v>
      </c>
      <c r="Q193" s="239" t="s">
        <v>7481</v>
      </c>
    </row>
    <row r="194" spans="1:17">
      <c r="A194" s="239" t="s">
        <v>5764</v>
      </c>
      <c r="B194" s="239" t="s">
        <v>7348</v>
      </c>
      <c r="C194" s="291" t="s">
        <v>3454</v>
      </c>
      <c r="M194" s="237" t="s">
        <v>211</v>
      </c>
      <c r="N194" s="240">
        <v>366.08</v>
      </c>
      <c r="P194" s="291" t="s">
        <v>3454</v>
      </c>
      <c r="Q194" s="239" t="s">
        <v>7348</v>
      </c>
    </row>
    <row r="195" spans="1:17">
      <c r="A195" s="239" t="s">
        <v>5764</v>
      </c>
      <c r="B195" s="239" t="s">
        <v>7501</v>
      </c>
      <c r="C195" s="291" t="s">
        <v>3607</v>
      </c>
      <c r="M195" s="237" t="s">
        <v>213</v>
      </c>
      <c r="N195" s="240">
        <v>249.6</v>
      </c>
      <c r="P195" s="291" t="s">
        <v>3607</v>
      </c>
      <c r="Q195" s="239" t="s">
        <v>7501</v>
      </c>
    </row>
    <row r="196" spans="1:17">
      <c r="A196" s="239" t="s">
        <v>5764</v>
      </c>
      <c r="B196" s="239" t="s">
        <v>7304</v>
      </c>
      <c r="C196" s="291" t="s">
        <v>3409</v>
      </c>
      <c r="M196" s="237" t="s">
        <v>214</v>
      </c>
      <c r="N196" s="240">
        <v>249.6</v>
      </c>
      <c r="P196" s="291" t="s">
        <v>3409</v>
      </c>
      <c r="Q196" s="239" t="s">
        <v>7304</v>
      </c>
    </row>
    <row r="197" spans="1:17">
      <c r="A197" s="239" t="s">
        <v>5764</v>
      </c>
      <c r="B197" s="239" t="s">
        <v>7487</v>
      </c>
      <c r="C197" s="291" t="s">
        <v>3593</v>
      </c>
      <c r="M197" s="237" t="s">
        <v>212</v>
      </c>
      <c r="N197" s="240">
        <v>249.6</v>
      </c>
      <c r="P197" s="291" t="s">
        <v>3593</v>
      </c>
      <c r="Q197" s="239" t="s">
        <v>7487</v>
      </c>
    </row>
    <row r="198" spans="1:17">
      <c r="A198" s="239" t="s">
        <v>5764</v>
      </c>
      <c r="B198" s="239" t="s">
        <v>7404</v>
      </c>
      <c r="C198" s="291" t="s">
        <v>3510</v>
      </c>
      <c r="M198" s="237" t="s">
        <v>4177</v>
      </c>
      <c r="N198" s="240">
        <v>0</v>
      </c>
      <c r="P198" s="291" t="s">
        <v>3510</v>
      </c>
      <c r="Q198" s="239" t="s">
        <v>7404</v>
      </c>
    </row>
    <row r="199" spans="1:17">
      <c r="A199" s="239" t="s">
        <v>5764</v>
      </c>
      <c r="B199" s="239" t="s">
        <v>7286</v>
      </c>
      <c r="C199" s="291" t="s">
        <v>3391</v>
      </c>
      <c r="M199" s="237" t="s">
        <v>4178</v>
      </c>
      <c r="N199" s="240">
        <v>0</v>
      </c>
      <c r="P199" s="291" t="s">
        <v>3391</v>
      </c>
      <c r="Q199" s="239" t="s">
        <v>7286</v>
      </c>
    </row>
    <row r="200" spans="1:17">
      <c r="A200" s="239" t="s">
        <v>5764</v>
      </c>
      <c r="B200" s="239" t="s">
        <v>7518</v>
      </c>
      <c r="C200" s="291" t="s">
        <v>3624</v>
      </c>
      <c r="M200" s="237" t="s">
        <v>4179</v>
      </c>
      <c r="N200" s="240">
        <v>0</v>
      </c>
      <c r="P200" s="291" t="s">
        <v>3624</v>
      </c>
      <c r="Q200" s="239" t="s">
        <v>7518</v>
      </c>
    </row>
    <row r="201" spans="1:17">
      <c r="A201" s="239" t="s">
        <v>5764</v>
      </c>
      <c r="B201" s="239" t="s">
        <v>7547</v>
      </c>
      <c r="C201" s="291" t="s">
        <v>3653</v>
      </c>
      <c r="M201" s="237" t="s">
        <v>4180</v>
      </c>
      <c r="N201" s="240">
        <v>0</v>
      </c>
      <c r="P201" s="291" t="s">
        <v>3653</v>
      </c>
      <c r="Q201" s="239" t="s">
        <v>7547</v>
      </c>
    </row>
    <row r="202" spans="1:17">
      <c r="A202" s="239" t="s">
        <v>5764</v>
      </c>
      <c r="B202" s="239" t="s">
        <v>7213</v>
      </c>
      <c r="C202" s="291" t="s">
        <v>3318</v>
      </c>
      <c r="M202" s="237" t="s">
        <v>4181</v>
      </c>
      <c r="N202" s="240">
        <v>0</v>
      </c>
      <c r="P202" s="291" t="s">
        <v>3318</v>
      </c>
      <c r="Q202" s="239" t="s">
        <v>7213</v>
      </c>
    </row>
    <row r="203" spans="1:17">
      <c r="A203" s="239" t="s">
        <v>5764</v>
      </c>
      <c r="B203" s="239" t="s">
        <v>7567</v>
      </c>
      <c r="C203" s="291" t="s">
        <v>3671</v>
      </c>
      <c r="M203" s="237" t="s">
        <v>4182</v>
      </c>
      <c r="N203" s="240">
        <v>0</v>
      </c>
      <c r="P203" s="291" t="s">
        <v>3671</v>
      </c>
      <c r="Q203" s="239" t="s">
        <v>7567</v>
      </c>
    </row>
    <row r="204" spans="1:17">
      <c r="A204" s="239" t="s">
        <v>5764</v>
      </c>
      <c r="B204" s="239" t="s">
        <v>7491</v>
      </c>
      <c r="C204" s="291" t="s">
        <v>3597</v>
      </c>
      <c r="M204" s="237" t="s">
        <v>4183</v>
      </c>
      <c r="N204" s="240">
        <v>0</v>
      </c>
      <c r="P204" s="291" t="s">
        <v>3597</v>
      </c>
      <c r="Q204" s="239" t="s">
        <v>7491</v>
      </c>
    </row>
    <row r="205" spans="1:17">
      <c r="A205" s="239" t="s">
        <v>5764</v>
      </c>
      <c r="B205" s="239" t="s">
        <v>7445</v>
      </c>
      <c r="C205" s="291" t="s">
        <v>3553</v>
      </c>
      <c r="M205" s="237" t="s">
        <v>4184</v>
      </c>
      <c r="N205" s="240">
        <v>0</v>
      </c>
      <c r="P205" s="291" t="s">
        <v>3553</v>
      </c>
      <c r="Q205" s="239" t="s">
        <v>7445</v>
      </c>
    </row>
    <row r="206" spans="1:17">
      <c r="A206" s="239" t="s">
        <v>5764</v>
      </c>
      <c r="B206" s="239" t="s">
        <v>7489</v>
      </c>
      <c r="C206" s="291" t="s">
        <v>3595</v>
      </c>
      <c r="M206" s="237" t="s">
        <v>4185</v>
      </c>
      <c r="N206" s="240">
        <v>0</v>
      </c>
      <c r="P206" s="291" t="s">
        <v>3595</v>
      </c>
      <c r="Q206" s="239" t="s">
        <v>7489</v>
      </c>
    </row>
    <row r="207" spans="1:17">
      <c r="A207" s="239" t="s">
        <v>5764</v>
      </c>
      <c r="B207" s="239" t="s">
        <v>7447</v>
      </c>
      <c r="C207" s="291" t="s">
        <v>3555</v>
      </c>
      <c r="M207" s="237" t="s">
        <v>4186</v>
      </c>
      <c r="N207" s="240">
        <v>0</v>
      </c>
      <c r="P207" s="291" t="s">
        <v>3555</v>
      </c>
      <c r="Q207" s="239" t="s">
        <v>7447</v>
      </c>
    </row>
    <row r="208" spans="1:17">
      <c r="A208" s="239" t="s">
        <v>5764</v>
      </c>
      <c r="B208" s="239" t="s">
        <v>7582</v>
      </c>
      <c r="C208" s="291" t="s">
        <v>3686</v>
      </c>
      <c r="M208" s="237" t="s">
        <v>4187</v>
      </c>
      <c r="N208" s="240">
        <v>0</v>
      </c>
      <c r="P208" s="291" t="s">
        <v>3686</v>
      </c>
      <c r="Q208" s="239" t="s">
        <v>7582</v>
      </c>
    </row>
    <row r="209" spans="1:17">
      <c r="A209" s="239" t="s">
        <v>5764</v>
      </c>
      <c r="B209" s="239" t="s">
        <v>7578</v>
      </c>
      <c r="C209" s="291" t="s">
        <v>3682</v>
      </c>
      <c r="M209" s="237" t="s">
        <v>4188</v>
      </c>
      <c r="N209" s="240">
        <v>0</v>
      </c>
      <c r="P209" s="291" t="s">
        <v>3682</v>
      </c>
      <c r="Q209" s="239" t="s">
        <v>7578</v>
      </c>
    </row>
    <row r="210" spans="1:17">
      <c r="A210" s="239" t="s">
        <v>5764</v>
      </c>
      <c r="B210" s="239" t="s">
        <v>6782</v>
      </c>
      <c r="C210" s="291" t="s">
        <v>2875</v>
      </c>
      <c r="M210" s="237" t="s">
        <v>4189</v>
      </c>
      <c r="N210" s="240">
        <v>0</v>
      </c>
      <c r="P210" s="291" t="s">
        <v>2875</v>
      </c>
      <c r="Q210" s="239" t="s">
        <v>6782</v>
      </c>
    </row>
    <row r="211" spans="1:17">
      <c r="A211" s="239" t="s">
        <v>5764</v>
      </c>
      <c r="B211" s="239" t="s">
        <v>7416</v>
      </c>
      <c r="C211" s="291" t="s">
        <v>3522</v>
      </c>
      <c r="M211" s="237" t="s">
        <v>4190</v>
      </c>
      <c r="N211" s="240">
        <v>0</v>
      </c>
      <c r="P211" s="291" t="s">
        <v>3522</v>
      </c>
      <c r="Q211" s="239" t="s">
        <v>7416</v>
      </c>
    </row>
    <row r="212" spans="1:17">
      <c r="A212" s="239" t="s">
        <v>5764</v>
      </c>
      <c r="B212" s="239" t="s">
        <v>6783</v>
      </c>
      <c r="C212" s="291" t="s">
        <v>2876</v>
      </c>
      <c r="M212" s="237" t="s">
        <v>4191</v>
      </c>
      <c r="N212" s="240">
        <v>0</v>
      </c>
      <c r="P212" s="291" t="s">
        <v>2876</v>
      </c>
      <c r="Q212" s="239" t="s">
        <v>6783</v>
      </c>
    </row>
    <row r="213" spans="1:17">
      <c r="A213" s="239" t="s">
        <v>5764</v>
      </c>
      <c r="B213" s="239" t="s">
        <v>6784</v>
      </c>
      <c r="C213" s="291" t="s">
        <v>2877</v>
      </c>
      <c r="M213" s="237" t="s">
        <v>4192</v>
      </c>
      <c r="N213" s="240">
        <v>0</v>
      </c>
      <c r="P213" s="291" t="s">
        <v>2877</v>
      </c>
      <c r="Q213" s="239" t="s">
        <v>6784</v>
      </c>
    </row>
    <row r="214" spans="1:17">
      <c r="A214" s="239" t="s">
        <v>5764</v>
      </c>
      <c r="B214" s="239" t="s">
        <v>7440</v>
      </c>
      <c r="C214" s="291" t="s">
        <v>3548</v>
      </c>
      <c r="M214" s="237" t="s">
        <v>4193</v>
      </c>
      <c r="N214" s="240">
        <v>0</v>
      </c>
      <c r="P214" s="291" t="s">
        <v>3548</v>
      </c>
      <c r="Q214" s="239" t="s">
        <v>7440</v>
      </c>
    </row>
    <row r="215" spans="1:17">
      <c r="A215" s="239" t="s">
        <v>5764</v>
      </c>
      <c r="B215" s="239" t="s">
        <v>7089</v>
      </c>
      <c r="C215" s="291" t="s">
        <v>3194</v>
      </c>
      <c r="M215" s="237" t="s">
        <v>4194</v>
      </c>
      <c r="N215" s="240">
        <v>0</v>
      </c>
      <c r="P215" s="291" t="s">
        <v>3194</v>
      </c>
      <c r="Q215" s="239" t="s">
        <v>7089</v>
      </c>
    </row>
    <row r="216" spans="1:17">
      <c r="A216" s="239" t="s">
        <v>5764</v>
      </c>
      <c r="B216" s="239" t="s">
        <v>6785</v>
      </c>
      <c r="C216" s="291" t="s">
        <v>2878</v>
      </c>
      <c r="M216" s="237" t="s">
        <v>238</v>
      </c>
      <c r="N216" s="240">
        <v>76.75</v>
      </c>
      <c r="P216" s="291" t="s">
        <v>2878</v>
      </c>
      <c r="Q216" s="239" t="s">
        <v>6785</v>
      </c>
    </row>
    <row r="217" spans="1:17">
      <c r="A217" s="239" t="s">
        <v>5764</v>
      </c>
      <c r="B217" s="239" t="s">
        <v>6786</v>
      </c>
      <c r="C217" s="291" t="s">
        <v>2879</v>
      </c>
      <c r="M217" s="237" t="s">
        <v>237</v>
      </c>
      <c r="N217" s="240">
        <v>724.88</v>
      </c>
      <c r="P217" s="291" t="s">
        <v>2879</v>
      </c>
      <c r="Q217" s="239" t="s">
        <v>6786</v>
      </c>
    </row>
    <row r="218" spans="1:17">
      <c r="A218" s="239" t="s">
        <v>5764</v>
      </c>
      <c r="B218" s="239" t="s">
        <v>7507</v>
      </c>
      <c r="C218" s="291" t="s">
        <v>3613</v>
      </c>
      <c r="M218" s="237" t="s">
        <v>243</v>
      </c>
      <c r="N218" s="240">
        <v>75.92</v>
      </c>
      <c r="P218" s="291" t="s">
        <v>3613</v>
      </c>
      <c r="Q218" s="239" t="s">
        <v>7507</v>
      </c>
    </row>
    <row r="219" spans="1:17">
      <c r="A219" s="239" t="s">
        <v>5764</v>
      </c>
      <c r="B219" s="239" t="s">
        <v>7195</v>
      </c>
      <c r="C219" s="291" t="s">
        <v>3300</v>
      </c>
      <c r="M219" s="237" t="s">
        <v>233</v>
      </c>
      <c r="N219" s="240">
        <v>2556.3200000000002</v>
      </c>
      <c r="P219" s="291" t="s">
        <v>3300</v>
      </c>
      <c r="Q219" s="239" t="s">
        <v>7195</v>
      </c>
    </row>
    <row r="220" spans="1:17">
      <c r="A220" s="239" t="s">
        <v>5764</v>
      </c>
      <c r="B220" s="239" t="s">
        <v>7618</v>
      </c>
      <c r="C220" s="291" t="s">
        <v>3716</v>
      </c>
      <c r="M220" s="237" t="s">
        <v>235</v>
      </c>
      <c r="N220" s="240">
        <v>1820</v>
      </c>
      <c r="P220" s="291" t="s">
        <v>3716</v>
      </c>
      <c r="Q220" s="239" t="s">
        <v>7618</v>
      </c>
    </row>
    <row r="221" spans="1:17">
      <c r="A221" s="239" t="s">
        <v>5764</v>
      </c>
      <c r="B221" s="239" t="s">
        <v>7402</v>
      </c>
      <c r="C221" s="291" t="s">
        <v>3508</v>
      </c>
      <c r="M221" s="237" t="s">
        <v>236</v>
      </c>
      <c r="N221" s="240">
        <v>2615.6</v>
      </c>
      <c r="P221" s="291" t="s">
        <v>3508</v>
      </c>
      <c r="Q221" s="239" t="s">
        <v>7402</v>
      </c>
    </row>
    <row r="222" spans="1:17">
      <c r="A222" s="239" t="s">
        <v>5764</v>
      </c>
      <c r="B222" s="239" t="s">
        <v>7517</v>
      </c>
      <c r="C222" s="291" t="s">
        <v>3623</v>
      </c>
      <c r="M222" s="237" t="s">
        <v>232</v>
      </c>
      <c r="N222" s="240">
        <v>2941.95</v>
      </c>
      <c r="P222" s="291" t="s">
        <v>3623</v>
      </c>
      <c r="Q222" s="239" t="s">
        <v>7517</v>
      </c>
    </row>
    <row r="223" spans="1:17">
      <c r="A223" s="239" t="s">
        <v>5764</v>
      </c>
      <c r="B223" s="239" t="s">
        <v>7448</v>
      </c>
      <c r="C223" s="291" t="s">
        <v>3556</v>
      </c>
      <c r="M223" s="237" t="s">
        <v>234</v>
      </c>
      <c r="N223" s="240">
        <v>4288.54</v>
      </c>
      <c r="P223" s="291" t="s">
        <v>3556</v>
      </c>
      <c r="Q223" s="239" t="s">
        <v>7448</v>
      </c>
    </row>
    <row r="224" spans="1:17">
      <c r="A224" s="239" t="s">
        <v>5764</v>
      </c>
      <c r="B224" s="239" t="s">
        <v>7197</v>
      </c>
      <c r="C224" s="291" t="s">
        <v>3302</v>
      </c>
      <c r="M224" s="237" t="s">
        <v>171</v>
      </c>
      <c r="N224" s="240">
        <v>2802.8</v>
      </c>
      <c r="P224" s="291" t="s">
        <v>3302</v>
      </c>
      <c r="Q224" s="239" t="s">
        <v>7197</v>
      </c>
    </row>
    <row r="225" spans="1:17">
      <c r="A225" s="239" t="s">
        <v>5764</v>
      </c>
      <c r="B225" s="239" t="s">
        <v>7406</v>
      </c>
      <c r="C225" s="291" t="s">
        <v>3512</v>
      </c>
      <c r="M225" s="237" t="s">
        <v>187</v>
      </c>
      <c r="N225" s="240">
        <v>3312.4</v>
      </c>
      <c r="P225" s="291" t="s">
        <v>3512</v>
      </c>
      <c r="Q225" s="239" t="s">
        <v>7406</v>
      </c>
    </row>
    <row r="226" spans="1:17">
      <c r="A226" s="239" t="s">
        <v>5764</v>
      </c>
      <c r="B226" s="239" t="s">
        <v>7511</v>
      </c>
      <c r="C226" s="291" t="s">
        <v>3617</v>
      </c>
      <c r="M226" s="237" t="s">
        <v>179</v>
      </c>
      <c r="N226" s="240">
        <v>6754.8</v>
      </c>
      <c r="P226" s="291" t="s">
        <v>3617</v>
      </c>
      <c r="Q226" s="239" t="s">
        <v>7511</v>
      </c>
    </row>
    <row r="227" spans="1:17">
      <c r="A227" s="239" t="s">
        <v>5764</v>
      </c>
      <c r="B227" s="239" t="s">
        <v>7409</v>
      </c>
      <c r="C227" s="291" t="s">
        <v>3515</v>
      </c>
      <c r="M227" s="237" t="s">
        <v>177</v>
      </c>
      <c r="N227" s="240">
        <v>3114.8</v>
      </c>
      <c r="P227" s="291" t="s">
        <v>3515</v>
      </c>
      <c r="Q227" s="239" t="s">
        <v>7409</v>
      </c>
    </row>
    <row r="228" spans="1:17">
      <c r="A228" s="239" t="s">
        <v>5764</v>
      </c>
      <c r="B228" s="239" t="s">
        <v>7129</v>
      </c>
      <c r="C228" s="291" t="s">
        <v>3234</v>
      </c>
      <c r="M228" s="237" t="s">
        <v>163</v>
      </c>
      <c r="N228" s="240">
        <v>2893.28</v>
      </c>
      <c r="P228" s="291" t="s">
        <v>3234</v>
      </c>
      <c r="Q228" s="239" t="s">
        <v>7129</v>
      </c>
    </row>
    <row r="229" spans="1:17">
      <c r="A229" s="239" t="s">
        <v>5764</v>
      </c>
      <c r="B229" s="239" t="s">
        <v>7509</v>
      </c>
      <c r="C229" s="291" t="s">
        <v>3615</v>
      </c>
      <c r="M229" s="237" t="s">
        <v>196</v>
      </c>
      <c r="N229" s="240">
        <v>2386.8000000000002</v>
      </c>
      <c r="P229" s="291" t="s">
        <v>3615</v>
      </c>
      <c r="Q229" s="239" t="s">
        <v>7509</v>
      </c>
    </row>
    <row r="230" spans="1:17">
      <c r="A230" s="239" t="s">
        <v>5764</v>
      </c>
      <c r="B230" s="239" t="s">
        <v>6788</v>
      </c>
      <c r="C230" s="291" t="s">
        <v>2881</v>
      </c>
      <c r="M230" s="237" t="s">
        <v>205</v>
      </c>
      <c r="N230" s="240">
        <v>2490.8000000000002</v>
      </c>
      <c r="P230" s="291" t="s">
        <v>2881</v>
      </c>
      <c r="Q230" s="239" t="s">
        <v>6788</v>
      </c>
    </row>
    <row r="231" spans="1:17">
      <c r="A231" s="239" t="s">
        <v>5764</v>
      </c>
      <c r="B231" s="239" t="s">
        <v>7276</v>
      </c>
      <c r="C231" s="291" t="s">
        <v>3381</v>
      </c>
      <c r="M231" s="237" t="s">
        <v>204</v>
      </c>
      <c r="N231" s="240">
        <v>2490.8000000000002</v>
      </c>
      <c r="P231" s="291" t="s">
        <v>3381</v>
      </c>
      <c r="Q231" s="239" t="s">
        <v>7276</v>
      </c>
    </row>
    <row r="232" spans="1:17">
      <c r="A232" s="239" t="s">
        <v>5764</v>
      </c>
      <c r="B232" s="239" t="s">
        <v>7303</v>
      </c>
      <c r="C232" s="291" t="s">
        <v>3408</v>
      </c>
      <c r="M232" s="237" t="s">
        <v>206</v>
      </c>
      <c r="N232" s="240">
        <v>2490.8000000000002</v>
      </c>
      <c r="P232" s="291" t="s">
        <v>3408</v>
      </c>
      <c r="Q232" s="239" t="s">
        <v>7303</v>
      </c>
    </row>
    <row r="233" spans="1:17">
      <c r="A233" s="239" t="s">
        <v>5764</v>
      </c>
      <c r="B233" s="239" t="s">
        <v>7551</v>
      </c>
      <c r="C233" s="291" t="s">
        <v>3657</v>
      </c>
      <c r="M233" s="237" t="s">
        <v>201</v>
      </c>
      <c r="N233" s="240">
        <v>2854.8</v>
      </c>
      <c r="P233" s="291" t="s">
        <v>3657</v>
      </c>
      <c r="Q233" s="239" t="s">
        <v>7551</v>
      </c>
    </row>
    <row r="234" spans="1:17">
      <c r="A234" s="239" t="s">
        <v>5764</v>
      </c>
      <c r="B234" s="239" t="s">
        <v>7413</v>
      </c>
      <c r="C234" s="291" t="s">
        <v>3519</v>
      </c>
      <c r="M234" s="237" t="s">
        <v>200</v>
      </c>
      <c r="N234" s="240">
        <v>3010.8</v>
      </c>
      <c r="P234" s="291" t="s">
        <v>3519</v>
      </c>
      <c r="Q234" s="239" t="s">
        <v>7413</v>
      </c>
    </row>
    <row r="235" spans="1:17">
      <c r="A235" s="239" t="s">
        <v>5764</v>
      </c>
      <c r="B235" s="239" t="s">
        <v>7272</v>
      </c>
      <c r="C235" s="291" t="s">
        <v>3377</v>
      </c>
      <c r="M235" s="237" t="s">
        <v>202</v>
      </c>
      <c r="N235" s="240">
        <v>3010.8</v>
      </c>
      <c r="P235" s="291" t="s">
        <v>3377</v>
      </c>
      <c r="Q235" s="239" t="s">
        <v>7272</v>
      </c>
    </row>
    <row r="236" spans="1:17">
      <c r="A236" s="239" t="s">
        <v>5764</v>
      </c>
      <c r="B236" s="239" t="s">
        <v>7066</v>
      </c>
      <c r="C236" s="291" t="s">
        <v>3171</v>
      </c>
      <c r="M236" s="237" t="s">
        <v>207</v>
      </c>
      <c r="N236" s="240">
        <v>3010.8</v>
      </c>
      <c r="P236" s="291" t="s">
        <v>3171</v>
      </c>
      <c r="Q236" s="239" t="s">
        <v>7066</v>
      </c>
    </row>
    <row r="237" spans="1:17">
      <c r="A237" s="239" t="s">
        <v>5764</v>
      </c>
      <c r="B237" s="239" t="s">
        <v>6789</v>
      </c>
      <c r="C237" s="291" t="s">
        <v>2882</v>
      </c>
      <c r="M237" s="237" t="s">
        <v>193</v>
      </c>
      <c r="N237" s="240">
        <v>7690.8</v>
      </c>
      <c r="P237" s="291" t="s">
        <v>2882</v>
      </c>
      <c r="Q237" s="239" t="s">
        <v>6789</v>
      </c>
    </row>
    <row r="238" spans="1:17">
      <c r="A238" s="239" t="s">
        <v>5764</v>
      </c>
      <c r="B238" s="239" t="s">
        <v>7513</v>
      </c>
      <c r="C238" s="291" t="s">
        <v>3619</v>
      </c>
      <c r="M238" s="237" t="s">
        <v>198</v>
      </c>
      <c r="N238" s="240">
        <v>6754.8</v>
      </c>
      <c r="P238" s="291" t="s">
        <v>3619</v>
      </c>
      <c r="Q238" s="239" t="s">
        <v>7513</v>
      </c>
    </row>
    <row r="239" spans="1:17">
      <c r="A239" s="239" t="s">
        <v>5764</v>
      </c>
      <c r="B239" s="239" t="s">
        <v>7459</v>
      </c>
      <c r="C239" s="291" t="s">
        <v>3567</v>
      </c>
      <c r="M239" s="237" t="s">
        <v>203</v>
      </c>
      <c r="N239" s="240">
        <v>9978.7999999999993</v>
      </c>
      <c r="P239" s="291" t="s">
        <v>3567</v>
      </c>
      <c r="Q239" s="239" t="s">
        <v>7459</v>
      </c>
    </row>
    <row r="240" spans="1:17">
      <c r="A240" s="239" t="s">
        <v>5764</v>
      </c>
      <c r="B240" s="239" t="s">
        <v>7293</v>
      </c>
      <c r="C240" s="291" t="s">
        <v>3398</v>
      </c>
      <c r="M240" s="237" t="s">
        <v>197</v>
      </c>
      <c r="N240" s="240">
        <v>9978.7999999999993</v>
      </c>
      <c r="P240" s="291" t="s">
        <v>3398</v>
      </c>
      <c r="Q240" s="239" t="s">
        <v>7293</v>
      </c>
    </row>
    <row r="241" spans="1:17">
      <c r="A241" s="239" t="s">
        <v>5764</v>
      </c>
      <c r="B241" s="239" t="s">
        <v>6849</v>
      </c>
      <c r="C241" s="291" t="s">
        <v>2948</v>
      </c>
      <c r="M241" s="237" t="s">
        <v>199</v>
      </c>
      <c r="N241" s="240">
        <v>9978.7999999999993</v>
      </c>
      <c r="P241" s="291" t="s">
        <v>2948</v>
      </c>
      <c r="Q241" s="239" t="s">
        <v>6849</v>
      </c>
    </row>
    <row r="242" spans="1:17">
      <c r="A242" s="239" t="s">
        <v>5764</v>
      </c>
      <c r="B242" s="239" t="s">
        <v>6792</v>
      </c>
      <c r="C242" s="291" t="s">
        <v>2885</v>
      </c>
      <c r="M242" s="237" t="s">
        <v>186</v>
      </c>
      <c r="N242" s="240">
        <v>3790.8</v>
      </c>
      <c r="P242" s="291" t="s">
        <v>2885</v>
      </c>
      <c r="Q242" s="239" t="s">
        <v>6792</v>
      </c>
    </row>
    <row r="243" spans="1:17">
      <c r="A243" s="239" t="s">
        <v>5764</v>
      </c>
      <c r="B243" s="239" t="s">
        <v>7574</v>
      </c>
      <c r="C243" s="291" t="s">
        <v>3678</v>
      </c>
      <c r="M243" s="237" t="s">
        <v>180</v>
      </c>
      <c r="N243" s="240">
        <v>5402.8</v>
      </c>
      <c r="P243" s="291" t="s">
        <v>3678</v>
      </c>
      <c r="Q243" s="239" t="s">
        <v>7574</v>
      </c>
    </row>
    <row r="244" spans="1:17">
      <c r="A244" s="239" t="s">
        <v>5764</v>
      </c>
      <c r="B244" s="239" t="s">
        <v>7523</v>
      </c>
      <c r="C244" s="291" t="s">
        <v>3629</v>
      </c>
      <c r="M244" s="237" t="s">
        <v>181</v>
      </c>
      <c r="N244" s="240">
        <v>5402.8</v>
      </c>
      <c r="P244" s="291" t="s">
        <v>3629</v>
      </c>
      <c r="Q244" s="239" t="s">
        <v>7523</v>
      </c>
    </row>
    <row r="245" spans="1:17">
      <c r="A245" s="239" t="s">
        <v>5764</v>
      </c>
      <c r="B245" s="239" t="s">
        <v>7493</v>
      </c>
      <c r="C245" s="291" t="s">
        <v>3599</v>
      </c>
      <c r="M245" s="237" t="s">
        <v>184</v>
      </c>
      <c r="N245" s="240">
        <v>5402.8</v>
      </c>
      <c r="P245" s="291" t="s">
        <v>3599</v>
      </c>
      <c r="Q245" s="239" t="s">
        <v>7493</v>
      </c>
    </row>
    <row r="246" spans="1:17">
      <c r="A246" s="239" t="s">
        <v>5764</v>
      </c>
      <c r="B246" s="239" t="s">
        <v>7483</v>
      </c>
      <c r="C246" s="291" t="s">
        <v>3589</v>
      </c>
      <c r="M246" s="237" t="s">
        <v>172</v>
      </c>
      <c r="N246" s="240">
        <v>3998.8</v>
      </c>
      <c r="P246" s="291" t="s">
        <v>3589</v>
      </c>
      <c r="Q246" s="239" t="s">
        <v>7483</v>
      </c>
    </row>
    <row r="247" spans="1:17">
      <c r="A247" s="239" t="s">
        <v>5764</v>
      </c>
      <c r="B247" s="239" t="s">
        <v>7500</v>
      </c>
      <c r="C247" s="291" t="s">
        <v>3606</v>
      </c>
      <c r="M247" s="237" t="s">
        <v>178</v>
      </c>
      <c r="N247" s="240">
        <v>7066.8</v>
      </c>
      <c r="P247" s="291" t="s">
        <v>3606</v>
      </c>
      <c r="Q247" s="239" t="s">
        <v>7500</v>
      </c>
    </row>
    <row r="248" spans="1:17">
      <c r="A248" s="239" t="s">
        <v>5764</v>
      </c>
      <c r="B248" s="239" t="s">
        <v>7160</v>
      </c>
      <c r="C248" s="291" t="s">
        <v>3265</v>
      </c>
      <c r="M248" s="237" t="s">
        <v>4195</v>
      </c>
      <c r="N248" s="240">
        <v>0</v>
      </c>
      <c r="P248" s="291" t="s">
        <v>3265</v>
      </c>
      <c r="Q248" s="239" t="s">
        <v>7160</v>
      </c>
    </row>
    <row r="249" spans="1:17">
      <c r="A249" s="239" t="s">
        <v>5764</v>
      </c>
      <c r="B249" s="239" t="s">
        <v>7135</v>
      </c>
      <c r="C249" s="291" t="s">
        <v>3240</v>
      </c>
      <c r="M249" s="237" t="s">
        <v>4196</v>
      </c>
      <c r="N249" s="240">
        <v>0</v>
      </c>
      <c r="P249" s="291" t="s">
        <v>3240</v>
      </c>
      <c r="Q249" s="239" t="s">
        <v>7135</v>
      </c>
    </row>
    <row r="250" spans="1:17">
      <c r="A250" s="239" t="s">
        <v>5764</v>
      </c>
      <c r="B250" s="239" t="s">
        <v>7584</v>
      </c>
      <c r="C250" s="291" t="s">
        <v>3688</v>
      </c>
      <c r="M250" s="237" t="s">
        <v>4197</v>
      </c>
      <c r="N250" s="240">
        <v>0</v>
      </c>
      <c r="P250" s="291" t="s">
        <v>3688</v>
      </c>
      <c r="Q250" s="239" t="s">
        <v>7584</v>
      </c>
    </row>
    <row r="251" spans="1:17">
      <c r="A251" s="239" t="s">
        <v>5764</v>
      </c>
      <c r="B251" s="239" t="s">
        <v>7199</v>
      </c>
      <c r="C251" s="291" t="s">
        <v>3304</v>
      </c>
      <c r="M251" s="237" t="s">
        <v>4198</v>
      </c>
      <c r="N251" s="240">
        <v>0</v>
      </c>
      <c r="P251" s="291" t="s">
        <v>3304</v>
      </c>
      <c r="Q251" s="239" t="s">
        <v>7199</v>
      </c>
    </row>
    <row r="252" spans="1:17">
      <c r="A252" s="239" t="s">
        <v>5764</v>
      </c>
      <c r="B252" s="239" t="s">
        <v>6793</v>
      </c>
      <c r="C252" s="291" t="s">
        <v>2886</v>
      </c>
      <c r="M252" s="237" t="s">
        <v>4199</v>
      </c>
      <c r="N252" s="240">
        <v>6962.8</v>
      </c>
      <c r="P252" s="291" t="s">
        <v>2886</v>
      </c>
      <c r="Q252" s="239" t="s">
        <v>6793</v>
      </c>
    </row>
    <row r="253" spans="1:17">
      <c r="A253" s="239" t="s">
        <v>5764</v>
      </c>
      <c r="B253" s="239" t="s">
        <v>7581</v>
      </c>
      <c r="C253" s="291" t="s">
        <v>3685</v>
      </c>
      <c r="M253" s="237" t="s">
        <v>4200</v>
      </c>
      <c r="N253" s="240">
        <v>0</v>
      </c>
      <c r="P253" s="291" t="s">
        <v>3685</v>
      </c>
      <c r="Q253" s="239" t="s">
        <v>7581</v>
      </c>
    </row>
    <row r="254" spans="1:17">
      <c r="A254" s="239" t="s">
        <v>5764</v>
      </c>
      <c r="B254" s="239" t="s">
        <v>7524</v>
      </c>
      <c r="C254" s="291" t="s">
        <v>3630</v>
      </c>
      <c r="M254" s="237" t="s">
        <v>4201</v>
      </c>
      <c r="N254" s="240">
        <v>0</v>
      </c>
      <c r="P254" s="291" t="s">
        <v>3630</v>
      </c>
      <c r="Q254" s="239" t="s">
        <v>7524</v>
      </c>
    </row>
    <row r="255" spans="1:17">
      <c r="A255" s="239" t="s">
        <v>5764</v>
      </c>
      <c r="B255" s="239" t="s">
        <v>7528</v>
      </c>
      <c r="C255" s="291" t="s">
        <v>3634</v>
      </c>
      <c r="M255" s="237" t="s">
        <v>4202</v>
      </c>
      <c r="N255" s="240">
        <v>0</v>
      </c>
      <c r="P255" s="291" t="s">
        <v>3634</v>
      </c>
      <c r="Q255" s="239" t="s">
        <v>7528</v>
      </c>
    </row>
    <row r="256" spans="1:17">
      <c r="A256" s="239" t="s">
        <v>5764</v>
      </c>
      <c r="B256" s="239" t="s">
        <v>7504</v>
      </c>
      <c r="C256" s="291" t="s">
        <v>3610</v>
      </c>
      <c r="M256" s="237" t="s">
        <v>4203</v>
      </c>
      <c r="N256" s="240">
        <v>0</v>
      </c>
      <c r="P256" s="291" t="s">
        <v>3610</v>
      </c>
      <c r="Q256" s="239" t="s">
        <v>7504</v>
      </c>
    </row>
    <row r="257" spans="1:17">
      <c r="A257" s="239" t="s">
        <v>5764</v>
      </c>
      <c r="B257" s="239" t="s">
        <v>6794</v>
      </c>
      <c r="C257" s="291" t="s">
        <v>2887</v>
      </c>
      <c r="M257" s="237" t="s">
        <v>4204</v>
      </c>
      <c r="N257" s="240">
        <v>0</v>
      </c>
      <c r="P257" s="291" t="s">
        <v>2887</v>
      </c>
      <c r="Q257" s="239" t="s">
        <v>6794</v>
      </c>
    </row>
    <row r="258" spans="1:17">
      <c r="A258" s="239" t="s">
        <v>5764</v>
      </c>
      <c r="B258" s="239" t="s">
        <v>7548</v>
      </c>
      <c r="C258" s="291" t="s">
        <v>3654</v>
      </c>
      <c r="M258" s="237" t="s">
        <v>4205</v>
      </c>
      <c r="N258" s="240">
        <v>0</v>
      </c>
      <c r="P258" s="291" t="s">
        <v>3654</v>
      </c>
      <c r="Q258" s="239" t="s">
        <v>7548</v>
      </c>
    </row>
    <row r="259" spans="1:17">
      <c r="A259" s="239" t="s">
        <v>5764</v>
      </c>
      <c r="B259" s="239" t="s">
        <v>7557</v>
      </c>
      <c r="C259" s="291" t="s">
        <v>3663</v>
      </c>
      <c r="M259" s="237" t="s">
        <v>4206</v>
      </c>
      <c r="N259" s="240">
        <v>0</v>
      </c>
      <c r="P259" s="291" t="s">
        <v>3663</v>
      </c>
      <c r="Q259" s="239" t="s">
        <v>7557</v>
      </c>
    </row>
    <row r="260" spans="1:17">
      <c r="A260" s="239" t="s">
        <v>5764</v>
      </c>
      <c r="B260" s="239" t="s">
        <v>7372</v>
      </c>
      <c r="C260" s="291" t="s">
        <v>3478</v>
      </c>
      <c r="M260" s="237" t="s">
        <v>4207</v>
      </c>
      <c r="N260" s="240">
        <v>0</v>
      </c>
      <c r="P260" s="291" t="s">
        <v>3478</v>
      </c>
      <c r="Q260" s="239" t="s">
        <v>7372</v>
      </c>
    </row>
    <row r="261" spans="1:17">
      <c r="A261" s="239" t="s">
        <v>5764</v>
      </c>
      <c r="B261" s="239" t="s">
        <v>7495</v>
      </c>
      <c r="C261" s="291" t="s">
        <v>3601</v>
      </c>
      <c r="M261" s="237" t="s">
        <v>4208</v>
      </c>
      <c r="N261" s="240">
        <v>0</v>
      </c>
      <c r="P261" s="291" t="s">
        <v>3601</v>
      </c>
      <c r="Q261" s="239" t="s">
        <v>7495</v>
      </c>
    </row>
    <row r="262" spans="1:17">
      <c r="A262" s="239" t="s">
        <v>5764</v>
      </c>
      <c r="B262" s="239" t="s">
        <v>7408</v>
      </c>
      <c r="C262" s="291" t="s">
        <v>3514</v>
      </c>
      <c r="M262" s="237" t="s">
        <v>4209</v>
      </c>
      <c r="N262" s="240">
        <v>0</v>
      </c>
      <c r="P262" s="291" t="s">
        <v>3514</v>
      </c>
      <c r="Q262" s="239" t="s">
        <v>7408</v>
      </c>
    </row>
    <row r="263" spans="1:17">
      <c r="A263" s="239" t="s">
        <v>5764</v>
      </c>
      <c r="B263" s="239" t="s">
        <v>7572</v>
      </c>
      <c r="C263" s="291" t="s">
        <v>3676</v>
      </c>
      <c r="M263" s="237" t="s">
        <v>4210</v>
      </c>
      <c r="N263" s="240">
        <v>0</v>
      </c>
      <c r="P263" s="291" t="s">
        <v>3676</v>
      </c>
      <c r="Q263" s="239" t="s">
        <v>7572</v>
      </c>
    </row>
    <row r="264" spans="1:17">
      <c r="A264" s="239" t="s">
        <v>5764</v>
      </c>
      <c r="B264" s="239" t="s">
        <v>7407</v>
      </c>
      <c r="C264" s="291" t="s">
        <v>3513</v>
      </c>
      <c r="M264" s="237" t="s">
        <v>4211</v>
      </c>
      <c r="N264" s="240">
        <v>0</v>
      </c>
      <c r="P264" s="291" t="s">
        <v>3513</v>
      </c>
      <c r="Q264" s="239" t="s">
        <v>7407</v>
      </c>
    </row>
    <row r="265" spans="1:17">
      <c r="A265" s="239" t="s">
        <v>5764</v>
      </c>
      <c r="B265" s="239" t="s">
        <v>7414</v>
      </c>
      <c r="C265" s="291" t="s">
        <v>3520</v>
      </c>
      <c r="M265" s="237" t="s">
        <v>4212</v>
      </c>
      <c r="N265" s="240">
        <v>0</v>
      </c>
      <c r="P265" s="291" t="s">
        <v>3520</v>
      </c>
      <c r="Q265" s="239" t="s">
        <v>7414</v>
      </c>
    </row>
    <row r="266" spans="1:17">
      <c r="A266" s="239" t="s">
        <v>5764</v>
      </c>
      <c r="B266" s="239" t="s">
        <v>7439</v>
      </c>
      <c r="C266" s="291" t="s">
        <v>3547</v>
      </c>
      <c r="M266" s="237" t="s">
        <v>4213</v>
      </c>
      <c r="N266" s="240">
        <v>0</v>
      </c>
      <c r="P266" s="291" t="s">
        <v>3547</v>
      </c>
      <c r="Q266" s="239" t="s">
        <v>7439</v>
      </c>
    </row>
    <row r="267" spans="1:17">
      <c r="A267" s="239" t="s">
        <v>5764</v>
      </c>
      <c r="B267" s="239" t="s">
        <v>7430</v>
      </c>
      <c r="C267" s="291" t="s">
        <v>3538</v>
      </c>
      <c r="M267" s="237" t="s">
        <v>4214</v>
      </c>
      <c r="N267" s="240">
        <v>0</v>
      </c>
      <c r="P267" s="291" t="s">
        <v>3538</v>
      </c>
      <c r="Q267" s="239" t="s">
        <v>7430</v>
      </c>
    </row>
    <row r="268" spans="1:17">
      <c r="A268" s="239" t="s">
        <v>5764</v>
      </c>
      <c r="B268" s="239" t="s">
        <v>7202</v>
      </c>
      <c r="C268" s="291" t="s">
        <v>3307</v>
      </c>
      <c r="M268" s="237" t="s">
        <v>4215</v>
      </c>
      <c r="N268" s="240">
        <v>0</v>
      </c>
      <c r="P268" s="291" t="s">
        <v>3307</v>
      </c>
      <c r="Q268" s="239" t="s">
        <v>7202</v>
      </c>
    </row>
    <row r="269" spans="1:17">
      <c r="A269" s="239" t="s">
        <v>5764</v>
      </c>
      <c r="B269" s="239" t="s">
        <v>7431</v>
      </c>
      <c r="C269" s="291" t="s">
        <v>3539</v>
      </c>
      <c r="M269" s="237" t="s">
        <v>4216</v>
      </c>
      <c r="N269" s="240">
        <v>0</v>
      </c>
      <c r="P269" s="291" t="s">
        <v>3539</v>
      </c>
      <c r="Q269" s="239" t="s">
        <v>7431</v>
      </c>
    </row>
    <row r="270" spans="1:17">
      <c r="A270" s="239" t="s">
        <v>5764</v>
      </c>
      <c r="B270" s="239" t="s">
        <v>7571</v>
      </c>
      <c r="C270" s="291" t="s">
        <v>3675</v>
      </c>
      <c r="M270" s="237" t="s">
        <v>4217</v>
      </c>
      <c r="N270" s="240">
        <v>0</v>
      </c>
      <c r="P270" s="291" t="s">
        <v>3675</v>
      </c>
      <c r="Q270" s="239" t="s">
        <v>7571</v>
      </c>
    </row>
    <row r="271" spans="1:17">
      <c r="A271" s="239" t="s">
        <v>5764</v>
      </c>
      <c r="B271" s="239" t="s">
        <v>7458</v>
      </c>
      <c r="C271" s="291" t="s">
        <v>3566</v>
      </c>
      <c r="M271" s="237" t="s">
        <v>4218</v>
      </c>
      <c r="N271" s="240">
        <v>0</v>
      </c>
      <c r="P271" s="291" t="s">
        <v>3566</v>
      </c>
      <c r="Q271" s="239" t="s">
        <v>7458</v>
      </c>
    </row>
    <row r="272" spans="1:17">
      <c r="A272" s="239" t="s">
        <v>5764</v>
      </c>
      <c r="B272" s="239" t="s">
        <v>7585</v>
      </c>
      <c r="C272" s="291" t="s">
        <v>3689</v>
      </c>
      <c r="M272" s="237" t="s">
        <v>4219</v>
      </c>
      <c r="N272" s="240">
        <v>0</v>
      </c>
      <c r="P272" s="291" t="s">
        <v>3689</v>
      </c>
      <c r="Q272" s="239" t="s">
        <v>7585</v>
      </c>
    </row>
    <row r="273" spans="1:17">
      <c r="A273" s="239" t="s">
        <v>5764</v>
      </c>
      <c r="B273" s="239" t="s">
        <v>7252</v>
      </c>
      <c r="C273" s="291" t="s">
        <v>3357</v>
      </c>
      <c r="M273" s="237" t="s">
        <v>4220</v>
      </c>
      <c r="N273" s="240">
        <v>0</v>
      </c>
      <c r="P273" s="291" t="s">
        <v>3357</v>
      </c>
      <c r="Q273" s="239" t="s">
        <v>7252</v>
      </c>
    </row>
    <row r="274" spans="1:17">
      <c r="A274" s="239" t="s">
        <v>5764</v>
      </c>
      <c r="B274" s="239" t="s">
        <v>7370</v>
      </c>
      <c r="C274" s="291" t="s">
        <v>3476</v>
      </c>
      <c r="M274" s="237" t="s">
        <v>4221</v>
      </c>
      <c r="N274" s="240">
        <v>0</v>
      </c>
      <c r="P274" s="291" t="s">
        <v>3476</v>
      </c>
      <c r="Q274" s="239" t="s">
        <v>7370</v>
      </c>
    </row>
    <row r="275" spans="1:17">
      <c r="A275" s="239" t="s">
        <v>5764</v>
      </c>
      <c r="B275" s="239" t="s">
        <v>7201</v>
      </c>
      <c r="C275" s="291" t="s">
        <v>3306</v>
      </c>
      <c r="M275" s="237" t="s">
        <v>4222</v>
      </c>
      <c r="N275" s="240">
        <v>0</v>
      </c>
      <c r="P275" s="291" t="s">
        <v>3306</v>
      </c>
      <c r="Q275" s="239" t="s">
        <v>7201</v>
      </c>
    </row>
    <row r="276" spans="1:17">
      <c r="A276" s="239" t="s">
        <v>5764</v>
      </c>
      <c r="B276" s="239" t="s">
        <v>7534</v>
      </c>
      <c r="C276" s="291" t="s">
        <v>3640</v>
      </c>
      <c r="M276" s="237" t="s">
        <v>4223</v>
      </c>
      <c r="N276" s="240">
        <v>0</v>
      </c>
      <c r="P276" s="291" t="s">
        <v>3640</v>
      </c>
      <c r="Q276" s="239" t="s">
        <v>7534</v>
      </c>
    </row>
    <row r="277" spans="1:17">
      <c r="A277" s="239" t="s">
        <v>5764</v>
      </c>
      <c r="B277" s="239" t="s">
        <v>6795</v>
      </c>
      <c r="C277" s="291" t="s">
        <v>2888</v>
      </c>
      <c r="M277" s="237" t="s">
        <v>4224</v>
      </c>
      <c r="N277" s="240">
        <v>0</v>
      </c>
      <c r="P277" s="291" t="s">
        <v>2888</v>
      </c>
      <c r="Q277" s="239" t="s">
        <v>6795</v>
      </c>
    </row>
    <row r="278" spans="1:17">
      <c r="A278" s="239" t="s">
        <v>5764</v>
      </c>
      <c r="B278" s="239" t="s">
        <v>7553</v>
      </c>
      <c r="C278" s="291" t="s">
        <v>3659</v>
      </c>
      <c r="M278" s="237" t="s">
        <v>4225</v>
      </c>
      <c r="N278" s="240">
        <v>0</v>
      </c>
      <c r="P278" s="291" t="s">
        <v>3659</v>
      </c>
      <c r="Q278" s="239" t="s">
        <v>7553</v>
      </c>
    </row>
    <row r="279" spans="1:17">
      <c r="A279" s="239" t="s">
        <v>5764</v>
      </c>
      <c r="B279" s="239" t="s">
        <v>7516</v>
      </c>
      <c r="C279" s="291" t="s">
        <v>3622</v>
      </c>
      <c r="M279" s="237" t="s">
        <v>4226</v>
      </c>
      <c r="N279" s="240">
        <v>0</v>
      </c>
      <c r="P279" s="291" t="s">
        <v>3622</v>
      </c>
      <c r="Q279" s="239" t="s">
        <v>7516</v>
      </c>
    </row>
    <row r="280" spans="1:17">
      <c r="A280" s="239" t="s">
        <v>5764</v>
      </c>
      <c r="B280" s="239" t="s">
        <v>7215</v>
      </c>
      <c r="C280" s="291" t="s">
        <v>3320</v>
      </c>
      <c r="M280" s="237" t="s">
        <v>4227</v>
      </c>
      <c r="N280" s="240">
        <v>0</v>
      </c>
      <c r="P280" s="291" t="s">
        <v>3320</v>
      </c>
      <c r="Q280" s="239" t="s">
        <v>7215</v>
      </c>
    </row>
    <row r="281" spans="1:17">
      <c r="A281" s="239" t="s">
        <v>5764</v>
      </c>
      <c r="B281" s="239" t="s">
        <v>7552</v>
      </c>
      <c r="C281" s="291" t="s">
        <v>3658</v>
      </c>
      <c r="M281" s="237" t="s">
        <v>4228</v>
      </c>
      <c r="N281" s="240">
        <v>0</v>
      </c>
      <c r="P281" s="291" t="s">
        <v>3658</v>
      </c>
      <c r="Q281" s="239" t="s">
        <v>7552</v>
      </c>
    </row>
    <row r="282" spans="1:17">
      <c r="A282" s="239" t="s">
        <v>5764</v>
      </c>
      <c r="B282" s="239" t="s">
        <v>7302</v>
      </c>
      <c r="C282" s="291" t="s">
        <v>3407</v>
      </c>
      <c r="M282" s="237" t="s">
        <v>4229</v>
      </c>
      <c r="N282" s="240">
        <v>0</v>
      </c>
      <c r="P282" s="291" t="s">
        <v>3407</v>
      </c>
      <c r="Q282" s="239" t="s">
        <v>7302</v>
      </c>
    </row>
    <row r="283" spans="1:17">
      <c r="A283" s="239" t="s">
        <v>5764</v>
      </c>
      <c r="B283" s="239" t="s">
        <v>7326</v>
      </c>
      <c r="C283" s="291" t="s">
        <v>3431</v>
      </c>
      <c r="M283" s="237" t="s">
        <v>4230</v>
      </c>
      <c r="N283" s="240">
        <v>0</v>
      </c>
      <c r="P283" s="291" t="s">
        <v>3431</v>
      </c>
      <c r="Q283" s="239" t="s">
        <v>7326</v>
      </c>
    </row>
    <row r="284" spans="1:17">
      <c r="A284" s="239" t="s">
        <v>5764</v>
      </c>
      <c r="B284" s="239" t="s">
        <v>7319</v>
      </c>
      <c r="C284" s="291" t="s">
        <v>3424</v>
      </c>
      <c r="M284" s="237" t="s">
        <v>4231</v>
      </c>
      <c r="N284" s="240">
        <v>0</v>
      </c>
      <c r="P284" s="291" t="s">
        <v>3424</v>
      </c>
      <c r="Q284" s="239" t="s">
        <v>7319</v>
      </c>
    </row>
    <row r="285" spans="1:17">
      <c r="A285" s="239" t="s">
        <v>5764</v>
      </c>
      <c r="B285" s="239" t="s">
        <v>7327</v>
      </c>
      <c r="C285" s="291" t="s">
        <v>3432</v>
      </c>
      <c r="M285" s="237" t="s">
        <v>4232</v>
      </c>
      <c r="N285" s="240">
        <v>0</v>
      </c>
      <c r="P285" s="291" t="s">
        <v>3432</v>
      </c>
      <c r="Q285" s="239" t="s">
        <v>7327</v>
      </c>
    </row>
    <row r="286" spans="1:17">
      <c r="A286" s="239" t="s">
        <v>5764</v>
      </c>
      <c r="B286" s="239" t="s">
        <v>7411</v>
      </c>
      <c r="C286" s="291" t="s">
        <v>3517</v>
      </c>
      <c r="M286" s="237" t="s">
        <v>164</v>
      </c>
      <c r="N286" s="240">
        <v>3104.4</v>
      </c>
      <c r="P286" s="291" t="s">
        <v>3517</v>
      </c>
      <c r="Q286" s="239" t="s">
        <v>7411</v>
      </c>
    </row>
    <row r="287" spans="1:17">
      <c r="A287" s="239" t="s">
        <v>5764</v>
      </c>
      <c r="B287" s="239" t="s">
        <v>7369</v>
      </c>
      <c r="C287" s="291" t="s">
        <v>3475</v>
      </c>
      <c r="M287" s="237" t="s">
        <v>194</v>
      </c>
      <c r="N287" s="240">
        <v>7482.8</v>
      </c>
      <c r="P287" s="291" t="s">
        <v>3475</v>
      </c>
      <c r="Q287" s="239" t="s">
        <v>7369</v>
      </c>
    </row>
    <row r="288" spans="1:17">
      <c r="A288" s="239" t="s">
        <v>5764</v>
      </c>
      <c r="B288" s="239" t="s">
        <v>7218</v>
      </c>
      <c r="C288" s="291" t="s">
        <v>3323</v>
      </c>
      <c r="M288" s="237" t="s">
        <v>175</v>
      </c>
      <c r="N288" s="240">
        <v>3894.8</v>
      </c>
      <c r="P288" s="291" t="s">
        <v>3323</v>
      </c>
      <c r="Q288" s="239" t="s">
        <v>7218</v>
      </c>
    </row>
    <row r="289" spans="1:17">
      <c r="A289" s="239" t="s">
        <v>5764</v>
      </c>
      <c r="B289" s="239" t="s">
        <v>7300</v>
      </c>
      <c r="C289" s="291" t="s">
        <v>3405</v>
      </c>
      <c r="M289" s="237" t="s">
        <v>215</v>
      </c>
      <c r="N289" s="240">
        <v>8874.32</v>
      </c>
      <c r="P289" s="291" t="s">
        <v>3405</v>
      </c>
      <c r="Q289" s="239" t="s">
        <v>7300</v>
      </c>
    </row>
    <row r="290" spans="1:17">
      <c r="A290" s="239" t="s">
        <v>5764</v>
      </c>
      <c r="B290" s="239" t="s">
        <v>7312</v>
      </c>
      <c r="C290" s="291" t="s">
        <v>3417</v>
      </c>
      <c r="M290" s="237" t="s">
        <v>216</v>
      </c>
      <c r="N290" s="240">
        <v>9630.4</v>
      </c>
      <c r="P290" s="291" t="s">
        <v>3417</v>
      </c>
      <c r="Q290" s="239" t="s">
        <v>7312</v>
      </c>
    </row>
    <row r="291" spans="1:17">
      <c r="A291" s="239" t="s">
        <v>5764</v>
      </c>
      <c r="B291" s="239" t="s">
        <v>7087</v>
      </c>
      <c r="C291" s="291" t="s">
        <v>3192</v>
      </c>
      <c r="M291" s="237" t="s">
        <v>225</v>
      </c>
      <c r="N291" s="240">
        <v>2641.6</v>
      </c>
      <c r="P291" s="291" t="s">
        <v>3192</v>
      </c>
      <c r="Q291" s="239" t="s">
        <v>7087</v>
      </c>
    </row>
    <row r="292" spans="1:17">
      <c r="A292" s="239" t="s">
        <v>5764</v>
      </c>
      <c r="B292" s="239" t="s">
        <v>7308</v>
      </c>
      <c r="C292" s="291" t="s">
        <v>3413</v>
      </c>
      <c r="M292" s="237" t="s">
        <v>229</v>
      </c>
      <c r="N292" s="240">
        <v>2912</v>
      </c>
      <c r="P292" s="291" t="s">
        <v>3413</v>
      </c>
      <c r="Q292" s="239" t="s">
        <v>7308</v>
      </c>
    </row>
    <row r="293" spans="1:17">
      <c r="A293" s="239" t="s">
        <v>5764</v>
      </c>
      <c r="B293" s="239" t="s">
        <v>7496</v>
      </c>
      <c r="C293" s="291" t="s">
        <v>3602</v>
      </c>
      <c r="M293" s="237" t="s">
        <v>224</v>
      </c>
      <c r="N293" s="240">
        <v>2444</v>
      </c>
      <c r="P293" s="291" t="s">
        <v>3602</v>
      </c>
      <c r="Q293" s="239" t="s">
        <v>7496</v>
      </c>
    </row>
    <row r="294" spans="1:17">
      <c r="A294" s="239" t="s">
        <v>5764</v>
      </c>
      <c r="B294" s="239" t="s">
        <v>7306</v>
      </c>
      <c r="C294" s="291" t="s">
        <v>3411</v>
      </c>
      <c r="M294" s="237" t="s">
        <v>223</v>
      </c>
      <c r="N294" s="240">
        <v>2787.2</v>
      </c>
      <c r="P294" s="291" t="s">
        <v>3411</v>
      </c>
      <c r="Q294" s="239" t="s">
        <v>7306</v>
      </c>
    </row>
    <row r="295" spans="1:17">
      <c r="A295" s="239" t="s">
        <v>5764</v>
      </c>
      <c r="B295" s="239" t="s">
        <v>7360</v>
      </c>
      <c r="C295" s="291" t="s">
        <v>3466</v>
      </c>
      <c r="M295" s="237" t="s">
        <v>226</v>
      </c>
      <c r="N295" s="240">
        <v>2745.6</v>
      </c>
      <c r="P295" s="291" t="s">
        <v>3466</v>
      </c>
      <c r="Q295" s="239" t="s">
        <v>7360</v>
      </c>
    </row>
    <row r="296" spans="1:17">
      <c r="A296" s="239" t="s">
        <v>5764</v>
      </c>
      <c r="B296" s="239" t="s">
        <v>6755</v>
      </c>
      <c r="C296" s="291" t="s">
        <v>2847</v>
      </c>
      <c r="M296" s="237" t="s">
        <v>230</v>
      </c>
      <c r="N296" s="240">
        <v>7118.8</v>
      </c>
      <c r="P296" s="291" t="s">
        <v>2847</v>
      </c>
      <c r="Q296" s="239" t="s">
        <v>6755</v>
      </c>
    </row>
    <row r="297" spans="1:17">
      <c r="A297" s="239" t="s">
        <v>5764</v>
      </c>
      <c r="B297" s="239" t="s">
        <v>7486</v>
      </c>
      <c r="C297" s="291" t="s">
        <v>3592</v>
      </c>
      <c r="M297" s="237" t="s">
        <v>228</v>
      </c>
      <c r="N297" s="240">
        <v>4617.6000000000004</v>
      </c>
      <c r="P297" s="291" t="s">
        <v>3592</v>
      </c>
      <c r="Q297" s="239" t="s">
        <v>7486</v>
      </c>
    </row>
    <row r="298" spans="1:17">
      <c r="A298" s="239" t="s">
        <v>5764</v>
      </c>
      <c r="B298" s="239" t="s">
        <v>7530</v>
      </c>
      <c r="C298" s="291" t="s">
        <v>3636</v>
      </c>
      <c r="M298" s="237" t="s">
        <v>231</v>
      </c>
      <c r="N298" s="240">
        <v>9464</v>
      </c>
      <c r="P298" s="291" t="s">
        <v>3636</v>
      </c>
      <c r="Q298" s="239" t="s">
        <v>7530</v>
      </c>
    </row>
    <row r="299" spans="1:17">
      <c r="A299" s="239" t="s">
        <v>5764</v>
      </c>
      <c r="B299" s="239" t="s">
        <v>7461</v>
      </c>
      <c r="C299" s="291" t="s">
        <v>3569</v>
      </c>
      <c r="M299" s="237" t="s">
        <v>221</v>
      </c>
      <c r="N299" s="240">
        <v>9204</v>
      </c>
      <c r="P299" s="291" t="s">
        <v>3569</v>
      </c>
      <c r="Q299" s="239" t="s">
        <v>7461</v>
      </c>
    </row>
    <row r="300" spans="1:17">
      <c r="A300" s="239" t="s">
        <v>5764</v>
      </c>
      <c r="B300" s="239" t="s">
        <v>7462</v>
      </c>
      <c r="C300" s="291" t="s">
        <v>3570</v>
      </c>
      <c r="M300" s="237" t="s">
        <v>222</v>
      </c>
      <c r="N300" s="240">
        <v>5064.8</v>
      </c>
      <c r="P300" s="291" t="s">
        <v>3570</v>
      </c>
      <c r="Q300" s="239" t="s">
        <v>7462</v>
      </c>
    </row>
    <row r="301" spans="1:17">
      <c r="A301" s="239" t="s">
        <v>5764</v>
      </c>
      <c r="B301" s="239" t="s">
        <v>7525</v>
      </c>
      <c r="C301" s="291" t="s">
        <v>3631</v>
      </c>
      <c r="M301" s="237" t="s">
        <v>227</v>
      </c>
      <c r="N301" s="240">
        <v>4357.6000000000004</v>
      </c>
      <c r="P301" s="291" t="s">
        <v>3631</v>
      </c>
      <c r="Q301" s="239" t="s">
        <v>7525</v>
      </c>
    </row>
    <row r="302" spans="1:17">
      <c r="A302" s="239" t="s">
        <v>5764</v>
      </c>
      <c r="B302" s="239" t="s">
        <v>7084</v>
      </c>
      <c r="C302" s="291" t="s">
        <v>3189</v>
      </c>
      <c r="M302" s="237" t="s">
        <v>4233</v>
      </c>
      <c r="N302" s="240">
        <v>6069.44</v>
      </c>
      <c r="P302" s="291" t="s">
        <v>3189</v>
      </c>
      <c r="Q302" s="239" t="s">
        <v>7084</v>
      </c>
    </row>
    <row r="303" spans="1:17">
      <c r="A303" s="239" t="s">
        <v>5764</v>
      </c>
      <c r="B303" s="239" t="s">
        <v>7088</v>
      </c>
      <c r="C303" s="291" t="s">
        <v>3193</v>
      </c>
      <c r="M303" s="237" t="s">
        <v>4234</v>
      </c>
      <c r="N303" s="240">
        <v>13399.36</v>
      </c>
      <c r="P303" s="291" t="s">
        <v>3193</v>
      </c>
      <c r="Q303" s="239" t="s">
        <v>7088</v>
      </c>
    </row>
    <row r="304" spans="1:17">
      <c r="A304" s="239" t="s">
        <v>5764</v>
      </c>
      <c r="B304" s="239" t="s">
        <v>6955</v>
      </c>
      <c r="C304" s="291" t="s">
        <v>3058</v>
      </c>
      <c r="P304" s="291" t="s">
        <v>3058</v>
      </c>
      <c r="Q304" s="239" t="s">
        <v>6955</v>
      </c>
    </row>
    <row r="305" spans="1:17">
      <c r="A305" s="239" t="s">
        <v>5764</v>
      </c>
      <c r="B305" s="239" t="s">
        <v>7583</v>
      </c>
      <c r="C305" s="291" t="s">
        <v>3687</v>
      </c>
      <c r="P305" s="291" t="s">
        <v>3687</v>
      </c>
      <c r="Q305" s="239" t="s">
        <v>7583</v>
      </c>
    </row>
    <row r="306" spans="1:17">
      <c r="A306" s="239" t="s">
        <v>5764</v>
      </c>
      <c r="B306" s="239" t="s">
        <v>7527</v>
      </c>
      <c r="C306" s="291" t="s">
        <v>3633</v>
      </c>
      <c r="P306" s="291" t="s">
        <v>3633</v>
      </c>
      <c r="Q306" s="239" t="s">
        <v>7527</v>
      </c>
    </row>
    <row r="307" spans="1:17">
      <c r="A307" s="239" t="s">
        <v>5764</v>
      </c>
      <c r="B307" s="239" t="s">
        <v>7450</v>
      </c>
      <c r="C307" s="291" t="s">
        <v>3558</v>
      </c>
      <c r="P307" s="291" t="s">
        <v>3558</v>
      </c>
      <c r="Q307" s="239" t="s">
        <v>7450</v>
      </c>
    </row>
    <row r="308" spans="1:17">
      <c r="A308" s="239" t="s">
        <v>5764</v>
      </c>
      <c r="B308" s="239" t="s">
        <v>6744</v>
      </c>
      <c r="C308" s="291" t="s">
        <v>2836</v>
      </c>
      <c r="P308" s="291" t="s">
        <v>2836</v>
      </c>
      <c r="Q308" s="239" t="s">
        <v>6744</v>
      </c>
    </row>
    <row r="309" spans="1:17">
      <c r="A309" s="239" t="s">
        <v>5764</v>
      </c>
      <c r="B309" s="239" t="s">
        <v>7485</v>
      </c>
      <c r="C309" s="291" t="s">
        <v>3591</v>
      </c>
      <c r="P309" s="291" t="s">
        <v>3591</v>
      </c>
      <c r="Q309" s="239" t="s">
        <v>7485</v>
      </c>
    </row>
    <row r="310" spans="1:17">
      <c r="A310" s="239" t="s">
        <v>5764</v>
      </c>
      <c r="B310" s="239" t="s">
        <v>7423</v>
      </c>
      <c r="C310" s="291" t="s">
        <v>3531</v>
      </c>
      <c r="P310" s="291" t="s">
        <v>3531</v>
      </c>
      <c r="Q310" s="239" t="s">
        <v>7423</v>
      </c>
    </row>
    <row r="311" spans="1:17">
      <c r="A311" s="239" t="s">
        <v>5764</v>
      </c>
      <c r="B311" s="239" t="s">
        <v>7573</v>
      </c>
      <c r="C311" s="291" t="s">
        <v>3677</v>
      </c>
      <c r="P311" s="291" t="s">
        <v>3677</v>
      </c>
      <c r="Q311" s="239" t="s">
        <v>7573</v>
      </c>
    </row>
    <row r="312" spans="1:17">
      <c r="A312" s="239" t="s">
        <v>5764</v>
      </c>
      <c r="B312" s="239" t="s">
        <v>6796</v>
      </c>
      <c r="C312" s="291" t="s">
        <v>2889</v>
      </c>
      <c r="P312" s="291" t="s">
        <v>2889</v>
      </c>
      <c r="Q312" s="239" t="s">
        <v>6796</v>
      </c>
    </row>
    <row r="313" spans="1:17">
      <c r="A313" s="239" t="s">
        <v>5764</v>
      </c>
      <c r="B313" s="239" t="s">
        <v>7526</v>
      </c>
      <c r="C313" s="291" t="s">
        <v>3632</v>
      </c>
      <c r="P313" s="291" t="s">
        <v>3632</v>
      </c>
      <c r="Q313" s="239" t="s">
        <v>7526</v>
      </c>
    </row>
    <row r="314" spans="1:17">
      <c r="A314" s="239" t="s">
        <v>5764</v>
      </c>
      <c r="B314" s="239" t="s">
        <v>6797</v>
      </c>
      <c r="C314" s="291" t="s">
        <v>2890</v>
      </c>
      <c r="P314" s="291" t="s">
        <v>2890</v>
      </c>
      <c r="Q314" s="239" t="s">
        <v>6797</v>
      </c>
    </row>
    <row r="315" spans="1:17">
      <c r="A315" s="239" t="s">
        <v>5764</v>
      </c>
      <c r="B315" s="239" t="s">
        <v>7198</v>
      </c>
      <c r="C315" s="291" t="s">
        <v>3303</v>
      </c>
      <c r="P315" s="291" t="s">
        <v>3303</v>
      </c>
      <c r="Q315" s="239" t="s">
        <v>7198</v>
      </c>
    </row>
    <row r="316" spans="1:17">
      <c r="A316" s="239" t="s">
        <v>5764</v>
      </c>
      <c r="B316" s="239" t="s">
        <v>7514</v>
      </c>
      <c r="C316" s="291" t="s">
        <v>3620</v>
      </c>
      <c r="P316" s="291" t="s">
        <v>3620</v>
      </c>
      <c r="Q316" s="239" t="s">
        <v>7514</v>
      </c>
    </row>
    <row r="317" spans="1:17">
      <c r="A317" s="239" t="s">
        <v>5764</v>
      </c>
      <c r="B317" s="239" t="s">
        <v>6890</v>
      </c>
      <c r="C317" s="291" t="s">
        <v>2989</v>
      </c>
      <c r="P317" s="291" t="s">
        <v>2989</v>
      </c>
      <c r="Q317" s="239" t="s">
        <v>6890</v>
      </c>
    </row>
    <row r="318" spans="1:17">
      <c r="A318" s="239" t="s">
        <v>5764</v>
      </c>
      <c r="B318" s="239" t="s">
        <v>6928</v>
      </c>
      <c r="C318" s="291" t="s">
        <v>3029</v>
      </c>
      <c r="P318" s="291" t="s">
        <v>3029</v>
      </c>
      <c r="Q318" s="239" t="s">
        <v>6928</v>
      </c>
    </row>
    <row r="319" spans="1:17">
      <c r="A319" s="239" t="s">
        <v>5764</v>
      </c>
      <c r="B319" s="239" t="s">
        <v>7080</v>
      </c>
      <c r="C319" s="291" t="s">
        <v>3185</v>
      </c>
      <c r="P319" s="291" t="s">
        <v>3185</v>
      </c>
      <c r="Q319" s="239" t="s">
        <v>7080</v>
      </c>
    </row>
    <row r="320" spans="1:17">
      <c r="A320" s="239" t="s">
        <v>5764</v>
      </c>
      <c r="B320" s="239" t="s">
        <v>7029</v>
      </c>
      <c r="C320" s="291" t="s">
        <v>3132</v>
      </c>
      <c r="P320" s="291" t="s">
        <v>3132</v>
      </c>
      <c r="Q320" s="239" t="s">
        <v>7029</v>
      </c>
    </row>
    <row r="321" spans="1:17">
      <c r="A321" s="239" t="s">
        <v>5764</v>
      </c>
      <c r="B321" s="239" t="s">
        <v>7435</v>
      </c>
      <c r="C321" s="291" t="s">
        <v>3543</v>
      </c>
      <c r="P321" s="291" t="s">
        <v>3543</v>
      </c>
      <c r="Q321" s="239" t="s">
        <v>7435</v>
      </c>
    </row>
    <row r="322" spans="1:17">
      <c r="A322" s="290" t="s">
        <v>4519</v>
      </c>
      <c r="B322" s="290" t="s">
        <v>4954</v>
      </c>
      <c r="C322" s="290" t="s">
        <v>1182</v>
      </c>
      <c r="P322" s="290" t="s">
        <v>1182</v>
      </c>
      <c r="Q322" s="290" t="s">
        <v>4954</v>
      </c>
    </row>
    <row r="323" spans="1:17">
      <c r="A323" s="292" t="s">
        <v>4524</v>
      </c>
      <c r="B323" s="239" t="s">
        <v>4947</v>
      </c>
      <c r="C323" s="291" t="s">
        <v>1175</v>
      </c>
      <c r="P323" s="291" t="s">
        <v>1175</v>
      </c>
      <c r="Q323" s="239" t="s">
        <v>4947</v>
      </c>
    </row>
    <row r="324" spans="1:17">
      <c r="A324" s="290" t="s">
        <v>4519</v>
      </c>
      <c r="B324" s="290" t="s">
        <v>5028</v>
      </c>
      <c r="C324" s="290" t="s">
        <v>1262</v>
      </c>
      <c r="P324" s="290" t="s">
        <v>1262</v>
      </c>
      <c r="Q324" s="290" t="s">
        <v>5028</v>
      </c>
    </row>
    <row r="325" spans="1:17">
      <c r="A325" s="290" t="s">
        <v>4519</v>
      </c>
      <c r="B325" s="290" t="s">
        <v>4983</v>
      </c>
      <c r="C325" s="290" t="s">
        <v>1211</v>
      </c>
      <c r="P325" s="290" t="s">
        <v>1211</v>
      </c>
      <c r="Q325" s="290" t="s">
        <v>4983</v>
      </c>
    </row>
    <row r="326" spans="1:17">
      <c r="A326" s="290" t="s">
        <v>4519</v>
      </c>
      <c r="B326" s="290" t="s">
        <v>5045</v>
      </c>
      <c r="C326" s="290" t="s">
        <v>1279</v>
      </c>
      <c r="P326" s="290" t="s">
        <v>1279</v>
      </c>
      <c r="Q326" s="290" t="s">
        <v>5045</v>
      </c>
    </row>
    <row r="327" spans="1:17">
      <c r="A327" s="239" t="s">
        <v>4077</v>
      </c>
      <c r="B327" s="239" t="s">
        <v>6581</v>
      </c>
      <c r="C327" s="291" t="s">
        <v>2712</v>
      </c>
      <c r="P327" s="291" t="s">
        <v>2712</v>
      </c>
      <c r="Q327" s="239" t="s">
        <v>6581</v>
      </c>
    </row>
    <row r="328" spans="1:17">
      <c r="A328" s="239" t="s">
        <v>4077</v>
      </c>
      <c r="B328" s="239" t="s">
        <v>6512</v>
      </c>
      <c r="C328" s="291" t="s">
        <v>2641</v>
      </c>
      <c r="P328" s="291" t="s">
        <v>2641</v>
      </c>
      <c r="Q328" s="239" t="s">
        <v>6512</v>
      </c>
    </row>
    <row r="329" spans="1:17">
      <c r="A329" s="239" t="s">
        <v>7623</v>
      </c>
      <c r="B329" s="239" t="s">
        <v>7702</v>
      </c>
      <c r="C329" s="291" t="s">
        <v>3805</v>
      </c>
      <c r="P329" s="291" t="s">
        <v>3805</v>
      </c>
      <c r="Q329" s="239" t="s">
        <v>7702</v>
      </c>
    </row>
    <row r="330" spans="1:17">
      <c r="A330" s="292" t="s">
        <v>5665</v>
      </c>
      <c r="B330" s="239" t="s">
        <v>5723</v>
      </c>
      <c r="C330" s="291" t="s">
        <v>1833</v>
      </c>
      <c r="P330" s="291" t="s">
        <v>1833</v>
      </c>
      <c r="Q330" s="239" t="s">
        <v>5723</v>
      </c>
    </row>
    <row r="331" spans="1:17">
      <c r="A331" s="290" t="s">
        <v>4076</v>
      </c>
      <c r="B331" s="290" t="s">
        <v>4594</v>
      </c>
      <c r="C331" s="290" t="s">
        <v>826</v>
      </c>
      <c r="P331" s="290" t="s">
        <v>826</v>
      </c>
      <c r="Q331" s="290" t="s">
        <v>4594</v>
      </c>
    </row>
    <row r="332" spans="1:17">
      <c r="A332" s="290" t="s">
        <v>4076</v>
      </c>
      <c r="B332" s="290" t="s">
        <v>4593</v>
      </c>
      <c r="C332" s="290" t="s">
        <v>825</v>
      </c>
      <c r="P332" s="290" t="s">
        <v>825</v>
      </c>
      <c r="Q332" s="290" t="s">
        <v>4593</v>
      </c>
    </row>
    <row r="333" spans="1:17">
      <c r="A333" s="239" t="s">
        <v>7623</v>
      </c>
      <c r="B333" s="239" t="s">
        <v>7671</v>
      </c>
      <c r="C333" s="291" t="s">
        <v>3774</v>
      </c>
      <c r="P333" s="291" t="s">
        <v>3774</v>
      </c>
      <c r="Q333" s="239" t="s">
        <v>7671</v>
      </c>
    </row>
    <row r="334" spans="1:17">
      <c r="A334" s="239" t="s">
        <v>7623</v>
      </c>
      <c r="B334" s="239" t="s">
        <v>7672</v>
      </c>
      <c r="C334" s="291" t="s">
        <v>3775</v>
      </c>
      <c r="P334" s="291" t="s">
        <v>3775</v>
      </c>
      <c r="Q334" s="239" t="s">
        <v>7672</v>
      </c>
    </row>
    <row r="335" spans="1:17">
      <c r="A335" s="239" t="s">
        <v>4077</v>
      </c>
      <c r="B335" s="239" t="s">
        <v>6511</v>
      </c>
      <c r="C335" s="291" t="s">
        <v>2640</v>
      </c>
      <c r="P335" s="291" t="s">
        <v>2640</v>
      </c>
      <c r="Q335" s="239" t="s">
        <v>6511</v>
      </c>
    </row>
    <row r="336" spans="1:17">
      <c r="A336" s="292" t="s">
        <v>5665</v>
      </c>
      <c r="B336" s="239" t="s">
        <v>5731</v>
      </c>
      <c r="C336" s="291" t="s">
        <v>1843</v>
      </c>
      <c r="P336" s="291" t="s">
        <v>1843</v>
      </c>
      <c r="Q336" s="239" t="s">
        <v>5731</v>
      </c>
    </row>
    <row r="337" spans="1:17">
      <c r="A337" s="239" t="s">
        <v>4524</v>
      </c>
      <c r="B337" s="239" t="s">
        <v>4595</v>
      </c>
      <c r="C337" s="291" t="s">
        <v>827</v>
      </c>
      <c r="P337" s="291" t="s">
        <v>827</v>
      </c>
      <c r="Q337" s="239" t="s">
        <v>4595</v>
      </c>
    </row>
    <row r="338" spans="1:17">
      <c r="A338" s="239" t="s">
        <v>7623</v>
      </c>
      <c r="B338" s="239" t="s">
        <v>7827</v>
      </c>
      <c r="C338" s="291" t="s">
        <v>3979</v>
      </c>
      <c r="P338" s="291" t="s">
        <v>3979</v>
      </c>
      <c r="Q338" s="239" t="s">
        <v>7827</v>
      </c>
    </row>
    <row r="339" spans="1:17">
      <c r="A339" s="292" t="s">
        <v>5665</v>
      </c>
      <c r="B339" s="239" t="s">
        <v>5695</v>
      </c>
      <c r="C339" s="291" t="s">
        <v>1803</v>
      </c>
      <c r="P339" s="291" t="s">
        <v>1803</v>
      </c>
      <c r="Q339" s="239" t="s">
        <v>5695</v>
      </c>
    </row>
    <row r="340" spans="1:17">
      <c r="A340" s="239" t="s">
        <v>4524</v>
      </c>
      <c r="B340" s="239" t="s">
        <v>4838</v>
      </c>
      <c r="C340" s="291" t="s">
        <v>1062</v>
      </c>
      <c r="P340" s="291" t="s">
        <v>1062</v>
      </c>
      <c r="Q340" s="239" t="s">
        <v>4838</v>
      </c>
    </row>
    <row r="341" spans="1:17">
      <c r="A341" s="239" t="s">
        <v>7623</v>
      </c>
      <c r="B341" s="239" t="s">
        <v>7689</v>
      </c>
      <c r="C341" s="291" t="s">
        <v>3792</v>
      </c>
      <c r="P341" s="291" t="s">
        <v>3792</v>
      </c>
      <c r="Q341" s="239" t="s">
        <v>7689</v>
      </c>
    </row>
    <row r="342" spans="1:17">
      <c r="A342" s="290" t="s">
        <v>4076</v>
      </c>
      <c r="B342" s="290" t="s">
        <v>4585</v>
      </c>
      <c r="C342" s="290" t="s">
        <v>817</v>
      </c>
      <c r="P342" s="290" t="s">
        <v>817</v>
      </c>
      <c r="Q342" s="290" t="s">
        <v>4585</v>
      </c>
    </row>
    <row r="343" spans="1:17">
      <c r="A343" s="239" t="s">
        <v>7623</v>
      </c>
      <c r="B343" s="239" t="s">
        <v>7776</v>
      </c>
      <c r="C343" s="291" t="s">
        <v>3891</v>
      </c>
      <c r="P343" s="291" t="s">
        <v>3891</v>
      </c>
      <c r="Q343" s="239" t="s">
        <v>7776</v>
      </c>
    </row>
    <row r="344" spans="1:17">
      <c r="A344" s="239" t="s">
        <v>4524</v>
      </c>
      <c r="B344" s="239" t="s">
        <v>5107</v>
      </c>
      <c r="C344" s="291" t="s">
        <v>1350</v>
      </c>
      <c r="P344" s="291" t="s">
        <v>1350</v>
      </c>
      <c r="Q344" s="239" t="s">
        <v>5107</v>
      </c>
    </row>
    <row r="345" spans="1:17">
      <c r="A345" s="290" t="s">
        <v>4519</v>
      </c>
      <c r="B345" s="290" t="s">
        <v>4950</v>
      </c>
      <c r="C345" s="290" t="s">
        <v>1178</v>
      </c>
      <c r="P345" s="290" t="s">
        <v>1178</v>
      </c>
      <c r="Q345" s="290" t="s">
        <v>4950</v>
      </c>
    </row>
    <row r="346" spans="1:17">
      <c r="A346" s="290" t="s">
        <v>4519</v>
      </c>
      <c r="B346" s="290" t="s">
        <v>4946</v>
      </c>
      <c r="C346" s="290" t="s">
        <v>1174</v>
      </c>
      <c r="P346" s="290" t="s">
        <v>1174</v>
      </c>
      <c r="Q346" s="290" t="s">
        <v>4946</v>
      </c>
    </row>
    <row r="347" spans="1:17">
      <c r="A347" s="290" t="s">
        <v>4519</v>
      </c>
      <c r="B347" s="290" t="s">
        <v>5408</v>
      </c>
      <c r="C347" s="290" t="s">
        <v>5409</v>
      </c>
      <c r="P347" s="290" t="s">
        <v>5409</v>
      </c>
      <c r="Q347" s="290" t="s">
        <v>5408</v>
      </c>
    </row>
    <row r="348" spans="1:17">
      <c r="A348" s="290" t="s">
        <v>4519</v>
      </c>
      <c r="B348" s="290" t="s">
        <v>5242</v>
      </c>
      <c r="C348" s="290" t="s">
        <v>1498</v>
      </c>
      <c r="P348" s="290" t="s">
        <v>1498</v>
      </c>
      <c r="Q348" s="290" t="s">
        <v>5242</v>
      </c>
    </row>
    <row r="349" spans="1:17">
      <c r="A349" s="239" t="s">
        <v>7623</v>
      </c>
      <c r="B349" s="239" t="s">
        <v>7726</v>
      </c>
      <c r="C349" s="291" t="s">
        <v>3831</v>
      </c>
      <c r="P349" s="291" t="s">
        <v>3831</v>
      </c>
      <c r="Q349" s="239" t="s">
        <v>7726</v>
      </c>
    </row>
    <row r="350" spans="1:17">
      <c r="A350" s="239" t="s">
        <v>7623</v>
      </c>
      <c r="B350" s="239" t="s">
        <v>7674</v>
      </c>
      <c r="C350" s="291" t="s">
        <v>3777</v>
      </c>
      <c r="P350" s="291" t="s">
        <v>3777</v>
      </c>
      <c r="Q350" s="239" t="s">
        <v>7674</v>
      </c>
    </row>
    <row r="351" spans="1:17">
      <c r="A351" s="239" t="s">
        <v>7623</v>
      </c>
      <c r="B351" s="239" t="s">
        <v>7673</v>
      </c>
      <c r="C351" s="291" t="s">
        <v>3776</v>
      </c>
      <c r="P351" s="291" t="s">
        <v>3776</v>
      </c>
      <c r="Q351" s="239" t="s">
        <v>7673</v>
      </c>
    </row>
    <row r="352" spans="1:17">
      <c r="A352" s="239" t="s">
        <v>4524</v>
      </c>
      <c r="B352" s="239" t="s">
        <v>4771</v>
      </c>
      <c r="C352" s="291" t="s">
        <v>990</v>
      </c>
      <c r="P352" s="291" t="s">
        <v>990</v>
      </c>
      <c r="Q352" s="239" t="s">
        <v>4771</v>
      </c>
    </row>
    <row r="353" spans="1:17">
      <c r="A353" s="239" t="s">
        <v>4524</v>
      </c>
      <c r="B353" s="239" t="s">
        <v>5324</v>
      </c>
      <c r="C353" s="291" t="s">
        <v>1598</v>
      </c>
      <c r="P353" s="291" t="s">
        <v>1598</v>
      </c>
      <c r="Q353" s="239" t="s">
        <v>5324</v>
      </c>
    </row>
    <row r="354" spans="1:17">
      <c r="A354" s="290" t="s">
        <v>4519</v>
      </c>
      <c r="B354" s="290" t="s">
        <v>5382</v>
      </c>
      <c r="C354" s="290" t="s">
        <v>5383</v>
      </c>
      <c r="P354" s="290" t="s">
        <v>5383</v>
      </c>
      <c r="Q354" s="290" t="s">
        <v>5382</v>
      </c>
    </row>
    <row r="355" spans="1:17">
      <c r="A355" s="239" t="s">
        <v>4524</v>
      </c>
      <c r="B355" s="239" t="s">
        <v>1293</v>
      </c>
      <c r="C355" s="291" t="s">
        <v>1292</v>
      </c>
      <c r="P355" s="291" t="s">
        <v>1292</v>
      </c>
      <c r="Q355" s="239" t="s">
        <v>1293</v>
      </c>
    </row>
    <row r="356" spans="1:17">
      <c r="A356" s="290" t="s">
        <v>4519</v>
      </c>
      <c r="B356" s="290" t="s">
        <v>5341</v>
      </c>
      <c r="C356" s="290" t="s">
        <v>1617</v>
      </c>
      <c r="P356" s="290" t="s">
        <v>1617</v>
      </c>
      <c r="Q356" s="290" t="s">
        <v>5341</v>
      </c>
    </row>
    <row r="357" spans="1:17">
      <c r="A357" s="290" t="s">
        <v>4519</v>
      </c>
      <c r="B357" s="290" t="s">
        <v>5416</v>
      </c>
      <c r="C357" s="290" t="s">
        <v>5417</v>
      </c>
      <c r="P357" s="290" t="s">
        <v>5417</v>
      </c>
      <c r="Q357" s="290" t="s">
        <v>5416</v>
      </c>
    </row>
    <row r="358" spans="1:17">
      <c r="A358" s="239" t="s">
        <v>7623</v>
      </c>
      <c r="B358" s="239" t="s">
        <v>7675</v>
      </c>
      <c r="C358" s="291" t="s">
        <v>3778</v>
      </c>
      <c r="P358" s="291" t="s">
        <v>3778</v>
      </c>
      <c r="Q358" s="239" t="s">
        <v>7675</v>
      </c>
    </row>
    <row r="359" spans="1:17">
      <c r="A359" s="290" t="s">
        <v>4076</v>
      </c>
      <c r="B359" s="290" t="s">
        <v>4596</v>
      </c>
      <c r="C359" s="290" t="s">
        <v>828</v>
      </c>
      <c r="P359" s="290" t="s">
        <v>828</v>
      </c>
      <c r="Q359" s="290" t="s">
        <v>4596</v>
      </c>
    </row>
    <row r="360" spans="1:17">
      <c r="A360" s="292" t="s">
        <v>5665</v>
      </c>
      <c r="B360" s="239" t="s">
        <v>5729</v>
      </c>
      <c r="C360" s="291" t="s">
        <v>1841</v>
      </c>
      <c r="P360" s="291" t="s">
        <v>1841</v>
      </c>
      <c r="Q360" s="239" t="s">
        <v>5729</v>
      </c>
    </row>
    <row r="361" spans="1:17">
      <c r="A361" s="239" t="s">
        <v>7623</v>
      </c>
      <c r="B361" s="239" t="s">
        <v>7677</v>
      </c>
      <c r="C361" s="291" t="s">
        <v>3780</v>
      </c>
      <c r="P361" s="291" t="s">
        <v>3780</v>
      </c>
      <c r="Q361" s="239" t="s">
        <v>7677</v>
      </c>
    </row>
    <row r="362" spans="1:17">
      <c r="A362" s="239" t="s">
        <v>7623</v>
      </c>
      <c r="B362" s="239" t="s">
        <v>7703</v>
      </c>
      <c r="C362" s="291" t="s">
        <v>3806</v>
      </c>
      <c r="P362" s="291" t="s">
        <v>3806</v>
      </c>
      <c r="Q362" s="239" t="s">
        <v>7703</v>
      </c>
    </row>
    <row r="363" spans="1:17">
      <c r="A363" s="239" t="s">
        <v>7623</v>
      </c>
      <c r="B363" s="239" t="s">
        <v>7680</v>
      </c>
      <c r="C363" s="291" t="s">
        <v>3783</v>
      </c>
      <c r="P363" s="291" t="s">
        <v>3783</v>
      </c>
      <c r="Q363" s="239" t="s">
        <v>7680</v>
      </c>
    </row>
    <row r="364" spans="1:17">
      <c r="A364" s="239" t="s">
        <v>7623</v>
      </c>
      <c r="B364" s="239" t="s">
        <v>7676</v>
      </c>
      <c r="C364" s="291" t="s">
        <v>3779</v>
      </c>
      <c r="P364" s="291" t="s">
        <v>3779</v>
      </c>
      <c r="Q364" s="239" t="s">
        <v>7676</v>
      </c>
    </row>
    <row r="365" spans="1:17">
      <c r="A365" s="239" t="s">
        <v>7623</v>
      </c>
      <c r="B365" s="239" t="s">
        <v>7678</v>
      </c>
      <c r="C365" s="291" t="s">
        <v>3781</v>
      </c>
      <c r="P365" s="291" t="s">
        <v>3781</v>
      </c>
      <c r="Q365" s="239" t="s">
        <v>7678</v>
      </c>
    </row>
    <row r="366" spans="1:17">
      <c r="A366" s="239" t="s">
        <v>7623</v>
      </c>
      <c r="B366" s="239" t="s">
        <v>7714</v>
      </c>
      <c r="C366" s="291" t="s">
        <v>3817</v>
      </c>
      <c r="P366" s="291" t="s">
        <v>3817</v>
      </c>
      <c r="Q366" s="239" t="s">
        <v>7714</v>
      </c>
    </row>
    <row r="367" spans="1:17">
      <c r="A367" s="239" t="s">
        <v>7623</v>
      </c>
      <c r="B367" s="239" t="s">
        <v>7679</v>
      </c>
      <c r="C367" s="291" t="s">
        <v>3782</v>
      </c>
      <c r="P367" s="291" t="s">
        <v>3782</v>
      </c>
      <c r="Q367" s="239" t="s">
        <v>7679</v>
      </c>
    </row>
    <row r="368" spans="1:17">
      <c r="A368" s="292" t="s">
        <v>4524</v>
      </c>
      <c r="B368" s="239" t="s">
        <v>1389</v>
      </c>
      <c r="C368" s="291" t="s">
        <v>1388</v>
      </c>
      <c r="P368" s="291" t="s">
        <v>1388</v>
      </c>
      <c r="Q368" s="239" t="s">
        <v>1389</v>
      </c>
    </row>
    <row r="369" spans="1:17">
      <c r="A369" s="290" t="s">
        <v>4519</v>
      </c>
      <c r="B369" s="290" t="s">
        <v>5270</v>
      </c>
      <c r="C369" s="290" t="s">
        <v>1530</v>
      </c>
      <c r="P369" s="290" t="s">
        <v>1530</v>
      </c>
      <c r="Q369" s="290" t="s">
        <v>5270</v>
      </c>
    </row>
    <row r="370" spans="1:17">
      <c r="A370" s="290" t="s">
        <v>4519</v>
      </c>
      <c r="B370" s="290" t="s">
        <v>5255</v>
      </c>
      <c r="C370" s="290" t="s">
        <v>1511</v>
      </c>
      <c r="P370" s="290" t="s">
        <v>1511</v>
      </c>
      <c r="Q370" s="290" t="s">
        <v>5255</v>
      </c>
    </row>
    <row r="371" spans="1:17">
      <c r="A371" s="290" t="s">
        <v>4076</v>
      </c>
      <c r="B371" s="290" t="s">
        <v>5570</v>
      </c>
      <c r="C371" s="290" t="s">
        <v>1681</v>
      </c>
      <c r="P371" s="290" t="s">
        <v>1681</v>
      </c>
      <c r="Q371" s="290" t="s">
        <v>5570</v>
      </c>
    </row>
    <row r="372" spans="1:17">
      <c r="A372" s="290" t="s">
        <v>4076</v>
      </c>
      <c r="B372" s="290" t="s">
        <v>5656</v>
      </c>
      <c r="C372" s="290" t="s">
        <v>5657</v>
      </c>
      <c r="P372" s="290" t="s">
        <v>5657</v>
      </c>
      <c r="Q372" s="290" t="s">
        <v>5656</v>
      </c>
    </row>
    <row r="373" spans="1:17">
      <c r="A373" s="290" t="s">
        <v>4076</v>
      </c>
      <c r="B373" s="290" t="s">
        <v>5641</v>
      </c>
      <c r="C373" s="290" t="s">
        <v>1746</v>
      </c>
      <c r="P373" s="290" t="s">
        <v>1746</v>
      </c>
      <c r="Q373" s="290" t="s">
        <v>5641</v>
      </c>
    </row>
    <row r="374" spans="1:17">
      <c r="A374" s="290" t="s">
        <v>4076</v>
      </c>
      <c r="B374" s="290" t="s">
        <v>5650</v>
      </c>
      <c r="C374" s="290" t="s">
        <v>1755</v>
      </c>
      <c r="P374" s="290" t="s">
        <v>1755</v>
      </c>
      <c r="Q374" s="290" t="s">
        <v>5650</v>
      </c>
    </row>
    <row r="375" spans="1:17">
      <c r="A375" s="290" t="s">
        <v>4076</v>
      </c>
      <c r="B375" s="290" t="s">
        <v>5793</v>
      </c>
      <c r="C375" s="290" t="s">
        <v>1916</v>
      </c>
      <c r="P375" s="290" t="s">
        <v>1916</v>
      </c>
      <c r="Q375" s="290" t="s">
        <v>5793</v>
      </c>
    </row>
    <row r="376" spans="1:17">
      <c r="A376" s="290" t="s">
        <v>4076</v>
      </c>
      <c r="B376" s="290" t="s">
        <v>5652</v>
      </c>
      <c r="C376" s="290" t="s">
        <v>1757</v>
      </c>
      <c r="P376" s="290" t="s">
        <v>1757</v>
      </c>
      <c r="Q376" s="290" t="s">
        <v>5652</v>
      </c>
    </row>
    <row r="377" spans="1:17">
      <c r="A377" s="290" t="s">
        <v>4076</v>
      </c>
      <c r="B377" s="290" t="s">
        <v>5655</v>
      </c>
      <c r="C377" s="290" t="s">
        <v>1762</v>
      </c>
      <c r="P377" s="290" t="s">
        <v>1762</v>
      </c>
      <c r="Q377" s="290" t="s">
        <v>5655</v>
      </c>
    </row>
    <row r="378" spans="1:17">
      <c r="A378" s="290" t="s">
        <v>4076</v>
      </c>
      <c r="B378" s="290" t="s">
        <v>5882</v>
      </c>
      <c r="C378" s="290" t="s">
        <v>1973</v>
      </c>
      <c r="P378" s="290" t="s">
        <v>1973</v>
      </c>
      <c r="Q378" s="290" t="s">
        <v>5882</v>
      </c>
    </row>
    <row r="379" spans="1:17">
      <c r="A379" s="239" t="s">
        <v>4524</v>
      </c>
      <c r="B379" s="239" t="s">
        <v>5068</v>
      </c>
      <c r="C379" s="291" t="s">
        <v>1308</v>
      </c>
      <c r="P379" s="291" t="s">
        <v>1308</v>
      </c>
      <c r="Q379" s="239" t="s">
        <v>5068</v>
      </c>
    </row>
    <row r="380" spans="1:17">
      <c r="A380" s="290" t="s">
        <v>4519</v>
      </c>
      <c r="B380" s="290" t="s">
        <v>5240</v>
      </c>
      <c r="C380" s="290" t="s">
        <v>1496</v>
      </c>
      <c r="P380" s="290" t="s">
        <v>1496</v>
      </c>
      <c r="Q380" s="290" t="s">
        <v>5240</v>
      </c>
    </row>
    <row r="381" spans="1:17">
      <c r="A381" s="239" t="s">
        <v>4077</v>
      </c>
      <c r="B381" s="239" t="s">
        <v>6671</v>
      </c>
      <c r="C381" s="291" t="s">
        <v>2808</v>
      </c>
      <c r="P381" s="291" t="s">
        <v>2808</v>
      </c>
      <c r="Q381" s="239" t="s">
        <v>6671</v>
      </c>
    </row>
    <row r="382" spans="1:17">
      <c r="A382" s="239" t="s">
        <v>5764</v>
      </c>
      <c r="B382" s="239" t="s">
        <v>7576</v>
      </c>
      <c r="C382" s="291" t="s">
        <v>3680</v>
      </c>
      <c r="P382" s="291" t="s">
        <v>3680</v>
      </c>
      <c r="Q382" s="239" t="s">
        <v>7576</v>
      </c>
    </row>
    <row r="383" spans="1:17">
      <c r="A383" s="239" t="s">
        <v>5764</v>
      </c>
      <c r="B383" s="239" t="s">
        <v>6756</v>
      </c>
      <c r="C383" s="291" t="s">
        <v>2848</v>
      </c>
      <c r="P383" s="291" t="s">
        <v>2848</v>
      </c>
      <c r="Q383" s="239" t="s">
        <v>6756</v>
      </c>
    </row>
    <row r="384" spans="1:17">
      <c r="A384" s="239" t="s">
        <v>5764</v>
      </c>
      <c r="B384" s="239" t="s">
        <v>6787</v>
      </c>
      <c r="C384" s="291" t="s">
        <v>2880</v>
      </c>
      <c r="P384" s="291" t="s">
        <v>2880</v>
      </c>
      <c r="Q384" s="239" t="s">
        <v>6787</v>
      </c>
    </row>
    <row r="385" spans="1:17">
      <c r="A385" s="239" t="s">
        <v>5764</v>
      </c>
      <c r="B385" s="239" t="s">
        <v>6768</v>
      </c>
      <c r="C385" s="291" t="s">
        <v>2860</v>
      </c>
      <c r="P385" s="291" t="s">
        <v>2860</v>
      </c>
      <c r="Q385" s="239" t="s">
        <v>6768</v>
      </c>
    </row>
    <row r="386" spans="1:17">
      <c r="A386" s="239" t="s">
        <v>5764</v>
      </c>
      <c r="B386" s="239" t="s">
        <v>6791</v>
      </c>
      <c r="C386" s="291" t="s">
        <v>2884</v>
      </c>
      <c r="P386" s="291" t="s">
        <v>2884</v>
      </c>
      <c r="Q386" s="239" t="s">
        <v>6791</v>
      </c>
    </row>
    <row r="387" spans="1:17">
      <c r="A387" s="239" t="s">
        <v>5764</v>
      </c>
      <c r="B387" s="239" t="s">
        <v>6779</v>
      </c>
      <c r="C387" s="291" t="s">
        <v>2872</v>
      </c>
      <c r="P387" s="291" t="s">
        <v>2872</v>
      </c>
      <c r="Q387" s="239" t="s">
        <v>6779</v>
      </c>
    </row>
    <row r="388" spans="1:17">
      <c r="A388" s="239" t="s">
        <v>5764</v>
      </c>
      <c r="B388" s="239" t="s">
        <v>7510</v>
      </c>
      <c r="C388" s="291" t="s">
        <v>3616</v>
      </c>
      <c r="P388" s="291" t="s">
        <v>3616</v>
      </c>
      <c r="Q388" s="239" t="s">
        <v>7510</v>
      </c>
    </row>
    <row r="389" spans="1:17">
      <c r="A389" s="239" t="s">
        <v>4524</v>
      </c>
      <c r="B389" s="239" t="s">
        <v>4904</v>
      </c>
      <c r="C389" s="291" t="s">
        <v>1129</v>
      </c>
      <c r="P389" s="291" t="s">
        <v>1129</v>
      </c>
      <c r="Q389" s="239" t="s">
        <v>4904</v>
      </c>
    </row>
    <row r="390" spans="1:17">
      <c r="A390" s="290" t="s">
        <v>4076</v>
      </c>
      <c r="B390" s="290" t="s">
        <v>4597</v>
      </c>
      <c r="C390" s="290" t="s">
        <v>829</v>
      </c>
      <c r="P390" s="290" t="s">
        <v>829</v>
      </c>
      <c r="Q390" s="290" t="s">
        <v>4597</v>
      </c>
    </row>
    <row r="391" spans="1:17">
      <c r="A391" s="239" t="s">
        <v>7623</v>
      </c>
      <c r="B391" s="239" t="s">
        <v>7830</v>
      </c>
      <c r="C391" s="291" t="s">
        <v>3982</v>
      </c>
      <c r="P391" s="291" t="s">
        <v>3982</v>
      </c>
      <c r="Q391" s="239" t="s">
        <v>7830</v>
      </c>
    </row>
    <row r="392" spans="1:17">
      <c r="A392" s="290" t="s">
        <v>4519</v>
      </c>
      <c r="B392" s="290" t="s">
        <v>5009</v>
      </c>
      <c r="C392" s="290" t="s">
        <v>1241</v>
      </c>
      <c r="P392" s="290" t="s">
        <v>1241</v>
      </c>
      <c r="Q392" s="290" t="s">
        <v>5009</v>
      </c>
    </row>
    <row r="393" spans="1:17">
      <c r="A393" s="290" t="s">
        <v>4519</v>
      </c>
      <c r="B393" s="290" t="s">
        <v>5037</v>
      </c>
      <c r="C393" s="290" t="s">
        <v>1271</v>
      </c>
      <c r="P393" s="290" t="s">
        <v>1271</v>
      </c>
      <c r="Q393" s="290" t="s">
        <v>5037</v>
      </c>
    </row>
    <row r="394" spans="1:17">
      <c r="A394" s="239" t="s">
        <v>4524</v>
      </c>
      <c r="B394" s="239" t="s">
        <v>4969</v>
      </c>
      <c r="C394" s="291" t="s">
        <v>1197</v>
      </c>
      <c r="P394" s="291" t="s">
        <v>1197</v>
      </c>
      <c r="Q394" s="239" t="s">
        <v>4969</v>
      </c>
    </row>
    <row r="395" spans="1:17">
      <c r="A395" s="290" t="s">
        <v>4519</v>
      </c>
      <c r="B395" s="290" t="s">
        <v>5399</v>
      </c>
      <c r="C395" s="290" t="s">
        <v>5400</v>
      </c>
      <c r="P395" s="290" t="s">
        <v>5400</v>
      </c>
      <c r="Q395" s="290" t="s">
        <v>5399</v>
      </c>
    </row>
    <row r="396" spans="1:17">
      <c r="A396" s="290" t="s">
        <v>4519</v>
      </c>
      <c r="B396" s="290" t="s">
        <v>4961</v>
      </c>
      <c r="C396" s="290" t="s">
        <v>1189</v>
      </c>
      <c r="P396" s="290" t="s">
        <v>1189</v>
      </c>
      <c r="Q396" s="290" t="s">
        <v>4961</v>
      </c>
    </row>
    <row r="397" spans="1:17">
      <c r="A397" s="290" t="s">
        <v>4076</v>
      </c>
      <c r="B397" s="290" t="s">
        <v>4434</v>
      </c>
      <c r="C397" s="290" t="s">
        <v>655</v>
      </c>
      <c r="P397" s="290" t="s">
        <v>655</v>
      </c>
      <c r="Q397" s="290" t="s">
        <v>4434</v>
      </c>
    </row>
    <row r="398" spans="1:17">
      <c r="A398" s="290" t="s">
        <v>4076</v>
      </c>
      <c r="B398" s="290" t="s">
        <v>4526</v>
      </c>
      <c r="C398" s="290" t="s">
        <v>752</v>
      </c>
      <c r="P398" s="290" t="s">
        <v>752</v>
      </c>
      <c r="Q398" s="290" t="s">
        <v>4526</v>
      </c>
    </row>
    <row r="399" spans="1:17">
      <c r="A399" s="290" t="s">
        <v>4076</v>
      </c>
      <c r="B399" s="290" t="s">
        <v>4436</v>
      </c>
      <c r="C399" s="290" t="s">
        <v>657</v>
      </c>
      <c r="P399" s="290" t="s">
        <v>657</v>
      </c>
      <c r="Q399" s="290" t="s">
        <v>4436</v>
      </c>
    </row>
    <row r="400" spans="1:17">
      <c r="A400" s="290" t="s">
        <v>4076</v>
      </c>
      <c r="B400" s="290" t="s">
        <v>4341</v>
      </c>
      <c r="C400" s="290" t="s">
        <v>561</v>
      </c>
      <c r="P400" s="290" t="s">
        <v>561</v>
      </c>
      <c r="Q400" s="290" t="s">
        <v>4341</v>
      </c>
    </row>
    <row r="401" spans="1:17">
      <c r="A401" s="290" t="s">
        <v>4076</v>
      </c>
      <c r="B401" s="290" t="s">
        <v>4342</v>
      </c>
      <c r="C401" s="290" t="s">
        <v>562</v>
      </c>
      <c r="P401" s="290" t="s">
        <v>562</v>
      </c>
      <c r="Q401" s="290" t="s">
        <v>4342</v>
      </c>
    </row>
    <row r="402" spans="1:17">
      <c r="A402" s="290" t="s">
        <v>4076</v>
      </c>
      <c r="B402" s="290" t="s">
        <v>5881</v>
      </c>
      <c r="C402" s="290" t="s">
        <v>1972</v>
      </c>
      <c r="P402" s="290" t="s">
        <v>1972</v>
      </c>
      <c r="Q402" s="290" t="s">
        <v>5881</v>
      </c>
    </row>
    <row r="403" spans="1:17">
      <c r="A403" s="290" t="s">
        <v>4076</v>
      </c>
      <c r="B403" s="290" t="s">
        <v>5631</v>
      </c>
      <c r="C403" s="290" t="s">
        <v>1736</v>
      </c>
      <c r="P403" s="290" t="s">
        <v>1736</v>
      </c>
      <c r="Q403" s="290" t="s">
        <v>5631</v>
      </c>
    </row>
    <row r="404" spans="1:17">
      <c r="A404" s="290" t="s">
        <v>4076</v>
      </c>
      <c r="B404" s="290" t="s">
        <v>5644</v>
      </c>
      <c r="C404" s="290" t="s">
        <v>1749</v>
      </c>
      <c r="P404" s="290" t="s">
        <v>1749</v>
      </c>
      <c r="Q404" s="290" t="s">
        <v>5644</v>
      </c>
    </row>
    <row r="405" spans="1:17">
      <c r="A405" s="290" t="s">
        <v>4076</v>
      </c>
      <c r="B405" s="290" t="s">
        <v>5653</v>
      </c>
      <c r="C405" s="290" t="s">
        <v>1760</v>
      </c>
      <c r="P405" s="290" t="s">
        <v>1760</v>
      </c>
      <c r="Q405" s="290" t="s">
        <v>5653</v>
      </c>
    </row>
    <row r="406" spans="1:17">
      <c r="A406" s="290" t="s">
        <v>4076</v>
      </c>
      <c r="B406" s="290" t="s">
        <v>5649</v>
      </c>
      <c r="C406" s="290" t="s">
        <v>1754</v>
      </c>
      <c r="P406" s="290" t="s">
        <v>1754</v>
      </c>
      <c r="Q406" s="290" t="s">
        <v>5649</v>
      </c>
    </row>
    <row r="407" spans="1:17">
      <c r="A407" s="290" t="s">
        <v>4519</v>
      </c>
      <c r="B407" s="290" t="s">
        <v>4520</v>
      </c>
      <c r="C407" s="290" t="s">
        <v>743</v>
      </c>
      <c r="P407" s="290" t="s">
        <v>743</v>
      </c>
      <c r="Q407" s="290" t="s">
        <v>4520</v>
      </c>
    </row>
    <row r="408" spans="1:17">
      <c r="A408" s="239" t="s">
        <v>4076</v>
      </c>
      <c r="B408" s="239" t="s">
        <v>5874</v>
      </c>
      <c r="C408" s="291" t="s">
        <v>5875</v>
      </c>
      <c r="P408" s="291" t="s">
        <v>5875</v>
      </c>
      <c r="Q408" s="239" t="s">
        <v>5874</v>
      </c>
    </row>
    <row r="409" spans="1:17">
      <c r="A409" s="239" t="s">
        <v>4076</v>
      </c>
      <c r="B409" s="239" t="s">
        <v>5872</v>
      </c>
      <c r="C409" s="291" t="s">
        <v>5873</v>
      </c>
      <c r="P409" s="291" t="s">
        <v>5873</v>
      </c>
      <c r="Q409" s="239" t="s">
        <v>5872</v>
      </c>
    </row>
    <row r="410" spans="1:17">
      <c r="A410" s="290" t="s">
        <v>4076</v>
      </c>
      <c r="B410" s="290" t="s">
        <v>5777</v>
      </c>
      <c r="C410" s="290" t="s">
        <v>1896</v>
      </c>
      <c r="P410" s="290" t="s">
        <v>1896</v>
      </c>
      <c r="Q410" s="290" t="s">
        <v>5777</v>
      </c>
    </row>
    <row r="411" spans="1:17">
      <c r="A411" s="290" t="s">
        <v>4076</v>
      </c>
      <c r="B411" s="290" t="s">
        <v>5786</v>
      </c>
      <c r="C411" s="290" t="s">
        <v>1905</v>
      </c>
      <c r="P411" s="290" t="s">
        <v>1905</v>
      </c>
      <c r="Q411" s="290" t="s">
        <v>5786</v>
      </c>
    </row>
    <row r="412" spans="1:17">
      <c r="A412" s="239" t="s">
        <v>4076</v>
      </c>
      <c r="B412" s="239" t="s">
        <v>5876</v>
      </c>
      <c r="C412" s="291" t="s">
        <v>5877</v>
      </c>
      <c r="P412" s="291" t="s">
        <v>5877</v>
      </c>
      <c r="Q412" s="239" t="s">
        <v>5876</v>
      </c>
    </row>
    <row r="413" spans="1:17">
      <c r="A413" s="290" t="s">
        <v>4076</v>
      </c>
      <c r="B413" s="290" t="s">
        <v>5788</v>
      </c>
      <c r="C413" s="290" t="s">
        <v>1907</v>
      </c>
      <c r="P413" s="290" t="s">
        <v>1907</v>
      </c>
      <c r="Q413" s="290" t="s">
        <v>5788</v>
      </c>
    </row>
    <row r="414" spans="1:17">
      <c r="A414" s="290" t="s">
        <v>4076</v>
      </c>
      <c r="B414" s="290" t="s">
        <v>5787</v>
      </c>
      <c r="C414" s="290" t="s">
        <v>1906</v>
      </c>
      <c r="P414" s="290" t="s">
        <v>1906</v>
      </c>
      <c r="Q414" s="290" t="s">
        <v>5787</v>
      </c>
    </row>
    <row r="415" spans="1:17">
      <c r="A415" s="239" t="s">
        <v>4076</v>
      </c>
      <c r="B415" s="239" t="s">
        <v>5852</v>
      </c>
      <c r="C415" s="291" t="s">
        <v>5853</v>
      </c>
      <c r="P415" s="291" t="s">
        <v>5853</v>
      </c>
      <c r="Q415" s="239" t="s">
        <v>5852</v>
      </c>
    </row>
    <row r="416" spans="1:17">
      <c r="A416" s="239" t="s">
        <v>4076</v>
      </c>
      <c r="B416" s="239" t="s">
        <v>5850</v>
      </c>
      <c r="C416" s="291" t="s">
        <v>5851</v>
      </c>
      <c r="P416" s="291" t="s">
        <v>5851</v>
      </c>
      <c r="Q416" s="239" t="s">
        <v>5850</v>
      </c>
    </row>
    <row r="417" spans="1:17">
      <c r="A417" s="239" t="s">
        <v>4076</v>
      </c>
      <c r="B417" s="239" t="s">
        <v>5878</v>
      </c>
      <c r="C417" s="291" t="s">
        <v>5879</v>
      </c>
      <c r="P417" s="291" t="s">
        <v>5879</v>
      </c>
      <c r="Q417" s="239" t="s">
        <v>5878</v>
      </c>
    </row>
    <row r="418" spans="1:17">
      <c r="A418" s="239" t="s">
        <v>4076</v>
      </c>
      <c r="B418" s="239" t="s">
        <v>5854</v>
      </c>
      <c r="C418" s="291" t="s">
        <v>5855</v>
      </c>
      <c r="P418" s="291" t="s">
        <v>5855</v>
      </c>
      <c r="Q418" s="239" t="s">
        <v>5854</v>
      </c>
    </row>
    <row r="419" spans="1:17">
      <c r="A419" s="239" t="s">
        <v>4076</v>
      </c>
      <c r="B419" s="239" t="s">
        <v>5864</v>
      </c>
      <c r="C419" s="291" t="s">
        <v>5865</v>
      </c>
      <c r="P419" s="291" t="s">
        <v>5865</v>
      </c>
      <c r="Q419" s="239" t="s">
        <v>5864</v>
      </c>
    </row>
    <row r="420" spans="1:17">
      <c r="A420" s="239" t="s">
        <v>4076</v>
      </c>
      <c r="B420" s="239" t="s">
        <v>5856</v>
      </c>
      <c r="C420" s="291" t="s">
        <v>5857</v>
      </c>
      <c r="P420" s="291" t="s">
        <v>5857</v>
      </c>
      <c r="Q420" s="239" t="s">
        <v>5856</v>
      </c>
    </row>
    <row r="421" spans="1:17">
      <c r="A421" s="239" t="s">
        <v>4076</v>
      </c>
      <c r="B421" s="239" t="s">
        <v>5858</v>
      </c>
      <c r="C421" s="291" t="s">
        <v>5859</v>
      </c>
      <c r="P421" s="291" t="s">
        <v>5859</v>
      </c>
      <c r="Q421" s="239" t="s">
        <v>5858</v>
      </c>
    </row>
    <row r="422" spans="1:17">
      <c r="A422" s="239" t="s">
        <v>4076</v>
      </c>
      <c r="B422" s="239" t="s">
        <v>5860</v>
      </c>
      <c r="C422" s="291" t="s">
        <v>5861</v>
      </c>
      <c r="P422" s="291" t="s">
        <v>5861</v>
      </c>
      <c r="Q422" s="239" t="s">
        <v>5860</v>
      </c>
    </row>
    <row r="423" spans="1:17">
      <c r="A423" s="239" t="s">
        <v>4076</v>
      </c>
      <c r="B423" s="239" t="s">
        <v>5862</v>
      </c>
      <c r="C423" s="291" t="s">
        <v>5863</v>
      </c>
      <c r="P423" s="291" t="s">
        <v>5863</v>
      </c>
      <c r="Q423" s="239" t="s">
        <v>5862</v>
      </c>
    </row>
    <row r="424" spans="1:17">
      <c r="A424" s="239" t="s">
        <v>4076</v>
      </c>
      <c r="B424" s="239" t="s">
        <v>5866</v>
      </c>
      <c r="C424" s="291" t="s">
        <v>5867</v>
      </c>
      <c r="P424" s="291" t="s">
        <v>5867</v>
      </c>
      <c r="Q424" s="239" t="s">
        <v>5866</v>
      </c>
    </row>
    <row r="425" spans="1:17">
      <c r="A425" s="239" t="s">
        <v>4076</v>
      </c>
      <c r="B425" s="239" t="s">
        <v>5868</v>
      </c>
      <c r="C425" s="291" t="s">
        <v>5869</v>
      </c>
      <c r="P425" s="291" t="s">
        <v>5869</v>
      </c>
      <c r="Q425" s="239" t="s">
        <v>5868</v>
      </c>
    </row>
    <row r="426" spans="1:17">
      <c r="A426" s="239" t="s">
        <v>4076</v>
      </c>
      <c r="B426" s="239" t="s">
        <v>5870</v>
      </c>
      <c r="C426" s="291" t="s">
        <v>5871</v>
      </c>
      <c r="P426" s="291" t="s">
        <v>5871</v>
      </c>
      <c r="Q426" s="239" t="s">
        <v>5870</v>
      </c>
    </row>
    <row r="427" spans="1:17">
      <c r="A427" s="290" t="s">
        <v>4076</v>
      </c>
      <c r="B427" s="290" t="s">
        <v>4472</v>
      </c>
      <c r="C427" s="290" t="s">
        <v>693</v>
      </c>
      <c r="P427" s="290" t="s">
        <v>693</v>
      </c>
      <c r="Q427" s="290" t="s">
        <v>4472</v>
      </c>
    </row>
    <row r="428" spans="1:17">
      <c r="A428" s="290" t="s">
        <v>4076</v>
      </c>
      <c r="B428" s="290" t="s">
        <v>4464</v>
      </c>
      <c r="C428" s="290" t="s">
        <v>687</v>
      </c>
      <c r="P428" s="290" t="s">
        <v>687</v>
      </c>
      <c r="Q428" s="290" t="s">
        <v>4464</v>
      </c>
    </row>
    <row r="429" spans="1:17">
      <c r="A429" s="290" t="s">
        <v>4076</v>
      </c>
      <c r="B429" s="290" t="s">
        <v>4439</v>
      </c>
      <c r="C429" s="290" t="s">
        <v>660</v>
      </c>
      <c r="P429" s="290" t="s">
        <v>660</v>
      </c>
      <c r="Q429" s="290" t="s">
        <v>4439</v>
      </c>
    </row>
    <row r="430" spans="1:17">
      <c r="A430" s="290" t="s">
        <v>4076</v>
      </c>
      <c r="B430" s="290" t="s">
        <v>5883</v>
      </c>
      <c r="C430" s="290" t="s">
        <v>1974</v>
      </c>
      <c r="P430" s="290" t="s">
        <v>1974</v>
      </c>
      <c r="Q430" s="290" t="s">
        <v>5883</v>
      </c>
    </row>
    <row r="431" spans="1:17">
      <c r="A431" s="290" t="s">
        <v>4076</v>
      </c>
      <c r="B431" s="290" t="s">
        <v>5632</v>
      </c>
      <c r="C431" s="290" t="s">
        <v>1737</v>
      </c>
      <c r="P431" s="290" t="s">
        <v>1737</v>
      </c>
      <c r="Q431" s="290" t="s">
        <v>5632</v>
      </c>
    </row>
    <row r="432" spans="1:17">
      <c r="A432" s="290" t="s">
        <v>4076</v>
      </c>
      <c r="B432" s="290" t="s">
        <v>5645</v>
      </c>
      <c r="C432" s="290" t="s">
        <v>1750</v>
      </c>
      <c r="P432" s="290" t="s">
        <v>1750</v>
      </c>
      <c r="Q432" s="290" t="s">
        <v>5645</v>
      </c>
    </row>
    <row r="433" spans="1:17">
      <c r="A433" s="290" t="s">
        <v>4076</v>
      </c>
      <c r="B433" s="290" t="s">
        <v>1759</v>
      </c>
      <c r="C433" s="290" t="s">
        <v>1758</v>
      </c>
      <c r="P433" s="290" t="s">
        <v>1758</v>
      </c>
      <c r="Q433" s="290" t="s">
        <v>1759</v>
      </c>
    </row>
    <row r="434" spans="1:17">
      <c r="A434" s="290" t="s">
        <v>4076</v>
      </c>
      <c r="B434" s="290" t="s">
        <v>5633</v>
      </c>
      <c r="C434" s="290" t="s">
        <v>1738</v>
      </c>
      <c r="P434" s="290" t="s">
        <v>1738</v>
      </c>
      <c r="Q434" s="290" t="s">
        <v>5633</v>
      </c>
    </row>
    <row r="435" spans="1:17">
      <c r="A435" s="290" t="s">
        <v>4076</v>
      </c>
      <c r="B435" s="290" t="s">
        <v>5634</v>
      </c>
      <c r="C435" s="290" t="s">
        <v>1739</v>
      </c>
      <c r="P435" s="290" t="s">
        <v>1739</v>
      </c>
      <c r="Q435" s="290" t="s">
        <v>5634</v>
      </c>
    </row>
    <row r="436" spans="1:17">
      <c r="A436" s="290" t="s">
        <v>4076</v>
      </c>
      <c r="B436" s="290" t="s">
        <v>5635</v>
      </c>
      <c r="C436" s="290" t="s">
        <v>1740</v>
      </c>
      <c r="P436" s="290" t="s">
        <v>1740</v>
      </c>
      <c r="Q436" s="290" t="s">
        <v>5635</v>
      </c>
    </row>
    <row r="437" spans="1:17">
      <c r="A437" s="290" t="s">
        <v>4076</v>
      </c>
      <c r="B437" s="290" t="s">
        <v>5636</v>
      </c>
      <c r="C437" s="290" t="s">
        <v>1741</v>
      </c>
      <c r="P437" s="290" t="s">
        <v>1741</v>
      </c>
      <c r="Q437" s="290" t="s">
        <v>5636</v>
      </c>
    </row>
    <row r="438" spans="1:17">
      <c r="A438" s="290" t="s">
        <v>4076</v>
      </c>
      <c r="B438" s="290" t="s">
        <v>5643</v>
      </c>
      <c r="C438" s="290" t="s">
        <v>1748</v>
      </c>
      <c r="P438" s="290" t="s">
        <v>1748</v>
      </c>
      <c r="Q438" s="290" t="s">
        <v>5643</v>
      </c>
    </row>
    <row r="439" spans="1:17">
      <c r="A439" s="290" t="s">
        <v>4076</v>
      </c>
      <c r="B439" s="290" t="s">
        <v>1913</v>
      </c>
      <c r="C439" s="290" t="s">
        <v>1912</v>
      </c>
      <c r="P439" s="290" t="s">
        <v>1912</v>
      </c>
      <c r="Q439" s="290" t="s">
        <v>1913</v>
      </c>
    </row>
    <row r="440" spans="1:17">
      <c r="A440" s="290" t="s">
        <v>4076</v>
      </c>
      <c r="B440" s="290" t="s">
        <v>1910</v>
      </c>
      <c r="C440" s="290" t="s">
        <v>1909</v>
      </c>
      <c r="P440" s="290" t="s">
        <v>1909</v>
      </c>
      <c r="Q440" s="290" t="s">
        <v>1910</v>
      </c>
    </row>
    <row r="441" spans="1:17">
      <c r="A441" s="290" t="s">
        <v>4076</v>
      </c>
      <c r="B441" s="290" t="s">
        <v>5780</v>
      </c>
      <c r="C441" s="290" t="s">
        <v>1899</v>
      </c>
      <c r="P441" s="290" t="s">
        <v>1899</v>
      </c>
      <c r="Q441" s="290" t="s">
        <v>5780</v>
      </c>
    </row>
    <row r="442" spans="1:17">
      <c r="A442" s="290" t="s">
        <v>4076</v>
      </c>
      <c r="B442" s="290" t="s">
        <v>5789</v>
      </c>
      <c r="C442" s="290" t="s">
        <v>1908</v>
      </c>
      <c r="P442" s="290" t="s">
        <v>1908</v>
      </c>
      <c r="Q442" s="290" t="s">
        <v>5789</v>
      </c>
    </row>
    <row r="443" spans="1:17">
      <c r="A443" s="290" t="s">
        <v>4076</v>
      </c>
      <c r="B443" s="290" t="s">
        <v>5932</v>
      </c>
      <c r="C443" s="290" t="s">
        <v>2017</v>
      </c>
      <c r="P443" s="290" t="s">
        <v>2017</v>
      </c>
      <c r="Q443" s="290" t="s">
        <v>5932</v>
      </c>
    </row>
    <row r="444" spans="1:17">
      <c r="A444" s="290" t="s">
        <v>4076</v>
      </c>
      <c r="B444" s="290" t="s">
        <v>5930</v>
      </c>
      <c r="C444" s="290" t="s">
        <v>2015</v>
      </c>
      <c r="P444" s="290" t="s">
        <v>2015</v>
      </c>
      <c r="Q444" s="290" t="s">
        <v>5930</v>
      </c>
    </row>
    <row r="445" spans="1:17">
      <c r="A445" s="290" t="s">
        <v>4076</v>
      </c>
      <c r="B445" s="290" t="s">
        <v>5931</v>
      </c>
      <c r="C445" s="290" t="s">
        <v>2016</v>
      </c>
      <c r="P445" s="290" t="s">
        <v>2016</v>
      </c>
      <c r="Q445" s="290" t="s">
        <v>5931</v>
      </c>
    </row>
    <row r="446" spans="1:17">
      <c r="A446" s="290" t="s">
        <v>4076</v>
      </c>
      <c r="B446" s="290" t="s">
        <v>5625</v>
      </c>
      <c r="C446" s="290" t="s">
        <v>1730</v>
      </c>
      <c r="P446" s="290" t="s">
        <v>1730</v>
      </c>
      <c r="Q446" s="290" t="s">
        <v>5625</v>
      </c>
    </row>
    <row r="447" spans="1:17">
      <c r="A447" s="290" t="s">
        <v>4076</v>
      </c>
      <c r="B447" s="290" t="s">
        <v>5654</v>
      </c>
      <c r="C447" s="290" t="s">
        <v>1761</v>
      </c>
      <c r="P447" s="290" t="s">
        <v>1761</v>
      </c>
      <c r="Q447" s="290" t="s">
        <v>5654</v>
      </c>
    </row>
    <row r="448" spans="1:17">
      <c r="A448" s="239" t="s">
        <v>4076</v>
      </c>
      <c r="B448" s="239" t="s">
        <v>5658</v>
      </c>
      <c r="C448" s="291" t="s">
        <v>5659</v>
      </c>
      <c r="P448" s="291" t="s">
        <v>5659</v>
      </c>
      <c r="Q448" s="239" t="s">
        <v>5658</v>
      </c>
    </row>
    <row r="449" spans="1:17">
      <c r="A449" s="290" t="s">
        <v>4076</v>
      </c>
      <c r="B449" s="290" t="s">
        <v>4442</v>
      </c>
      <c r="C449" s="290" t="s">
        <v>663</v>
      </c>
      <c r="P449" s="290" t="s">
        <v>663</v>
      </c>
      <c r="Q449" s="290" t="s">
        <v>4442</v>
      </c>
    </row>
    <row r="450" spans="1:17">
      <c r="A450" s="292" t="s">
        <v>5665</v>
      </c>
      <c r="B450" s="239" t="s">
        <v>5687</v>
      </c>
      <c r="C450" s="291" t="s">
        <v>1793</v>
      </c>
      <c r="P450" s="291" t="s">
        <v>1793</v>
      </c>
      <c r="Q450" s="239" t="s">
        <v>5687</v>
      </c>
    </row>
    <row r="451" spans="1:17">
      <c r="A451" s="290" t="s">
        <v>4076</v>
      </c>
      <c r="B451" s="290" t="s">
        <v>5933</v>
      </c>
      <c r="C451" s="290" t="s">
        <v>2018</v>
      </c>
      <c r="P451" s="290" t="s">
        <v>2018</v>
      </c>
      <c r="Q451" s="290" t="s">
        <v>5933</v>
      </c>
    </row>
    <row r="452" spans="1:17">
      <c r="A452" s="290" t="s">
        <v>4076</v>
      </c>
      <c r="B452" s="290" t="s">
        <v>5934</v>
      </c>
      <c r="C452" s="290" t="s">
        <v>2019</v>
      </c>
      <c r="P452" s="290" t="s">
        <v>2019</v>
      </c>
      <c r="Q452" s="290" t="s">
        <v>5934</v>
      </c>
    </row>
    <row r="453" spans="1:17">
      <c r="A453" s="290" t="s">
        <v>4076</v>
      </c>
      <c r="B453" s="290" t="s">
        <v>4529</v>
      </c>
      <c r="C453" s="290" t="s">
        <v>755</v>
      </c>
      <c r="P453" s="290" t="s">
        <v>755</v>
      </c>
      <c r="Q453" s="290" t="s">
        <v>4529</v>
      </c>
    </row>
    <row r="454" spans="1:17">
      <c r="A454" s="290" t="s">
        <v>4076</v>
      </c>
      <c r="B454" s="290" t="s">
        <v>5637</v>
      </c>
      <c r="C454" s="290" t="s">
        <v>1742</v>
      </c>
      <c r="P454" s="290" t="s">
        <v>1742</v>
      </c>
      <c r="Q454" s="290" t="s">
        <v>5637</v>
      </c>
    </row>
    <row r="455" spans="1:17">
      <c r="A455" s="290" t="s">
        <v>4076</v>
      </c>
      <c r="B455" s="290" t="s">
        <v>5638</v>
      </c>
      <c r="C455" s="290" t="s">
        <v>1743</v>
      </c>
      <c r="P455" s="290" t="s">
        <v>1743</v>
      </c>
      <c r="Q455" s="290" t="s">
        <v>5638</v>
      </c>
    </row>
    <row r="456" spans="1:17">
      <c r="A456" s="290" t="s">
        <v>4076</v>
      </c>
      <c r="B456" s="290" t="s">
        <v>5640</v>
      </c>
      <c r="C456" s="290" t="s">
        <v>1745</v>
      </c>
      <c r="P456" s="290" t="s">
        <v>1745</v>
      </c>
      <c r="Q456" s="290" t="s">
        <v>5640</v>
      </c>
    </row>
    <row r="457" spans="1:17">
      <c r="A457" s="290" t="s">
        <v>4076</v>
      </c>
      <c r="B457" s="290" t="s">
        <v>5935</v>
      </c>
      <c r="C457" s="290" t="s">
        <v>2020</v>
      </c>
      <c r="P457" s="290" t="s">
        <v>2020</v>
      </c>
      <c r="Q457" s="290" t="s">
        <v>5935</v>
      </c>
    </row>
    <row r="458" spans="1:17">
      <c r="A458" s="290" t="s">
        <v>4076</v>
      </c>
      <c r="B458" s="290" t="s">
        <v>5936</v>
      </c>
      <c r="C458" s="290" t="s">
        <v>2021</v>
      </c>
      <c r="P458" s="290" t="s">
        <v>2021</v>
      </c>
      <c r="Q458" s="290" t="s">
        <v>5936</v>
      </c>
    </row>
    <row r="459" spans="1:17">
      <c r="A459" s="239" t="s">
        <v>4524</v>
      </c>
      <c r="B459" s="239" t="s">
        <v>5056</v>
      </c>
      <c r="C459" s="291" t="s">
        <v>1296</v>
      </c>
      <c r="P459" s="291" t="s">
        <v>1296</v>
      </c>
      <c r="Q459" s="239" t="s">
        <v>5056</v>
      </c>
    </row>
    <row r="460" spans="1:17">
      <c r="A460" s="290" t="s">
        <v>4519</v>
      </c>
      <c r="B460" s="290" t="s">
        <v>5185</v>
      </c>
      <c r="C460" s="290" t="s">
        <v>1439</v>
      </c>
      <c r="P460" s="290" t="s">
        <v>1439</v>
      </c>
      <c r="Q460" s="290" t="s">
        <v>5185</v>
      </c>
    </row>
    <row r="461" spans="1:17">
      <c r="A461" s="239" t="s">
        <v>4524</v>
      </c>
      <c r="B461" s="239" t="s">
        <v>5368</v>
      </c>
      <c r="C461" s="291" t="s">
        <v>1648</v>
      </c>
      <c r="P461" s="291" t="s">
        <v>1648</v>
      </c>
      <c r="Q461" s="239" t="s">
        <v>5368</v>
      </c>
    </row>
    <row r="462" spans="1:17">
      <c r="A462" s="239" t="s">
        <v>4524</v>
      </c>
      <c r="B462" s="239" t="s">
        <v>5122</v>
      </c>
      <c r="C462" s="291" t="s">
        <v>1365</v>
      </c>
      <c r="P462" s="291" t="s">
        <v>1365</v>
      </c>
      <c r="Q462" s="239" t="s">
        <v>5122</v>
      </c>
    </row>
    <row r="463" spans="1:17">
      <c r="A463" s="239" t="s">
        <v>4524</v>
      </c>
      <c r="B463" s="239" t="s">
        <v>4835</v>
      </c>
      <c r="C463" s="291" t="s">
        <v>1059</v>
      </c>
      <c r="P463" s="291" t="s">
        <v>1059</v>
      </c>
      <c r="Q463" s="239" t="s">
        <v>4835</v>
      </c>
    </row>
    <row r="464" spans="1:17">
      <c r="A464" s="239" t="s">
        <v>6480</v>
      </c>
      <c r="B464" s="239" t="s">
        <v>6667</v>
      </c>
      <c r="C464" s="291" t="s">
        <v>2804</v>
      </c>
      <c r="P464" s="291" t="s">
        <v>2804</v>
      </c>
      <c r="Q464" s="239" t="s">
        <v>6667</v>
      </c>
    </row>
    <row r="465" spans="1:17">
      <c r="A465" s="239" t="s">
        <v>4077</v>
      </c>
      <c r="B465" s="239" t="s">
        <v>6583</v>
      </c>
      <c r="C465" s="291" t="s">
        <v>2714</v>
      </c>
      <c r="P465" s="291" t="s">
        <v>2714</v>
      </c>
      <c r="Q465" s="239" t="s">
        <v>6583</v>
      </c>
    </row>
    <row r="466" spans="1:17">
      <c r="A466" s="239" t="s">
        <v>7623</v>
      </c>
      <c r="B466" s="239" t="s">
        <v>7682</v>
      </c>
      <c r="C466" s="291" t="s">
        <v>3785</v>
      </c>
      <c r="P466" s="291" t="s">
        <v>3785</v>
      </c>
      <c r="Q466" s="239" t="s">
        <v>7682</v>
      </c>
    </row>
    <row r="467" spans="1:17">
      <c r="A467" s="292" t="s">
        <v>5665</v>
      </c>
      <c r="B467" s="239" t="s">
        <v>5741</v>
      </c>
      <c r="C467" s="291" t="s">
        <v>1853</v>
      </c>
      <c r="P467" s="291" t="s">
        <v>1853</v>
      </c>
      <c r="Q467" s="239" t="s">
        <v>5741</v>
      </c>
    </row>
    <row r="468" spans="1:17">
      <c r="A468" s="290" t="s">
        <v>4519</v>
      </c>
      <c r="B468" s="290" t="s">
        <v>4976</v>
      </c>
      <c r="C468" s="290" t="s">
        <v>1204</v>
      </c>
      <c r="P468" s="290" t="s">
        <v>1204</v>
      </c>
      <c r="Q468" s="290" t="s">
        <v>4976</v>
      </c>
    </row>
    <row r="469" spans="1:17">
      <c r="A469" s="290" t="s">
        <v>4076</v>
      </c>
      <c r="B469" s="290" t="s">
        <v>4598</v>
      </c>
      <c r="C469" s="290" t="s">
        <v>830</v>
      </c>
      <c r="P469" s="290" t="s">
        <v>830</v>
      </c>
      <c r="Q469" s="290" t="s">
        <v>4598</v>
      </c>
    </row>
    <row r="470" spans="1:17">
      <c r="A470" s="239" t="s">
        <v>6480</v>
      </c>
      <c r="B470" s="239" t="s">
        <v>6535</v>
      </c>
      <c r="C470" s="291" t="s">
        <v>2664</v>
      </c>
      <c r="P470" s="291" t="s">
        <v>2664</v>
      </c>
      <c r="Q470" s="239" t="s">
        <v>6535</v>
      </c>
    </row>
    <row r="471" spans="1:17">
      <c r="A471" s="290" t="s">
        <v>4519</v>
      </c>
      <c r="B471" s="290" t="s">
        <v>5171</v>
      </c>
      <c r="C471" s="290" t="s">
        <v>1421</v>
      </c>
      <c r="P471" s="290" t="s">
        <v>1421</v>
      </c>
      <c r="Q471" s="290" t="s">
        <v>5171</v>
      </c>
    </row>
    <row r="472" spans="1:17">
      <c r="A472" s="290" t="s">
        <v>4519</v>
      </c>
      <c r="B472" s="290" t="s">
        <v>4972</v>
      </c>
      <c r="C472" s="290" t="s">
        <v>1200</v>
      </c>
      <c r="P472" s="290" t="s">
        <v>1200</v>
      </c>
      <c r="Q472" s="290" t="s">
        <v>4972</v>
      </c>
    </row>
    <row r="473" spans="1:17">
      <c r="A473" s="239" t="s">
        <v>4524</v>
      </c>
      <c r="B473" s="239" t="s">
        <v>5296</v>
      </c>
      <c r="C473" s="291" t="s">
        <v>1562</v>
      </c>
      <c r="P473" s="291" t="s">
        <v>1562</v>
      </c>
      <c r="Q473" s="239" t="s">
        <v>5296</v>
      </c>
    </row>
    <row r="474" spans="1:17">
      <c r="A474" s="239" t="s">
        <v>4524</v>
      </c>
      <c r="B474" s="239" t="s">
        <v>5137</v>
      </c>
      <c r="C474" s="291" t="s">
        <v>1384</v>
      </c>
      <c r="P474" s="291" t="s">
        <v>1384</v>
      </c>
      <c r="Q474" s="239" t="s">
        <v>5137</v>
      </c>
    </row>
    <row r="475" spans="1:17">
      <c r="A475" s="239" t="s">
        <v>4524</v>
      </c>
      <c r="B475" s="239" t="s">
        <v>4646</v>
      </c>
      <c r="C475" s="291" t="s">
        <v>860</v>
      </c>
      <c r="P475" s="291" t="s">
        <v>860</v>
      </c>
      <c r="Q475" s="239" t="s">
        <v>4646</v>
      </c>
    </row>
    <row r="476" spans="1:17">
      <c r="A476" s="239" t="s">
        <v>4524</v>
      </c>
      <c r="B476" s="239" t="s">
        <v>1523</v>
      </c>
      <c r="C476" s="291" t="s">
        <v>1522</v>
      </c>
      <c r="P476" s="291" t="s">
        <v>1522</v>
      </c>
      <c r="Q476" s="239" t="s">
        <v>1523</v>
      </c>
    </row>
    <row r="477" spans="1:17">
      <c r="A477" s="290" t="s">
        <v>4519</v>
      </c>
      <c r="B477" s="290" t="s">
        <v>4886</v>
      </c>
      <c r="C477" s="290" t="s">
        <v>1111</v>
      </c>
      <c r="P477" s="290" t="s">
        <v>1111</v>
      </c>
      <c r="Q477" s="290" t="s">
        <v>4886</v>
      </c>
    </row>
    <row r="478" spans="1:17">
      <c r="A478" s="290" t="s">
        <v>4519</v>
      </c>
      <c r="B478" s="290" t="s">
        <v>5310</v>
      </c>
      <c r="C478" s="290" t="s">
        <v>1580</v>
      </c>
      <c r="P478" s="290" t="s">
        <v>1580</v>
      </c>
      <c r="Q478" s="290" t="s">
        <v>5310</v>
      </c>
    </row>
    <row r="479" spans="1:17">
      <c r="A479" s="290" t="s">
        <v>4519</v>
      </c>
      <c r="B479" s="290" t="s">
        <v>5464</v>
      </c>
      <c r="C479" s="290" t="s">
        <v>5465</v>
      </c>
      <c r="P479" s="290" t="s">
        <v>5465</v>
      </c>
      <c r="Q479" s="290" t="s">
        <v>5464</v>
      </c>
    </row>
    <row r="480" spans="1:17">
      <c r="A480" s="290" t="s">
        <v>4519</v>
      </c>
      <c r="B480" s="290" t="s">
        <v>4889</v>
      </c>
      <c r="C480" s="290" t="s">
        <v>1114</v>
      </c>
      <c r="P480" s="290" t="s">
        <v>1114</v>
      </c>
      <c r="Q480" s="290" t="s">
        <v>4889</v>
      </c>
    </row>
    <row r="481" spans="1:17">
      <c r="A481" s="290" t="s">
        <v>4519</v>
      </c>
      <c r="B481" s="290" t="s">
        <v>5183</v>
      </c>
      <c r="C481" s="290" t="s">
        <v>1437</v>
      </c>
      <c r="P481" s="290" t="s">
        <v>1437</v>
      </c>
      <c r="Q481" s="290" t="s">
        <v>5183</v>
      </c>
    </row>
    <row r="482" spans="1:17">
      <c r="A482" s="290" t="s">
        <v>4519</v>
      </c>
      <c r="B482" s="290" t="s">
        <v>4892</v>
      </c>
      <c r="C482" s="290" t="s">
        <v>1117</v>
      </c>
      <c r="P482" s="290" t="s">
        <v>1117</v>
      </c>
      <c r="Q482" s="290" t="s">
        <v>4892</v>
      </c>
    </row>
    <row r="483" spans="1:17">
      <c r="A483" s="290" t="s">
        <v>4519</v>
      </c>
      <c r="B483" s="290" t="s">
        <v>4944</v>
      </c>
      <c r="C483" s="290" t="s">
        <v>1172</v>
      </c>
      <c r="P483" s="290" t="s">
        <v>1172</v>
      </c>
      <c r="Q483" s="290" t="s">
        <v>4944</v>
      </c>
    </row>
    <row r="484" spans="1:17">
      <c r="A484" s="239" t="s">
        <v>4524</v>
      </c>
      <c r="B484" s="239" t="s">
        <v>4600</v>
      </c>
      <c r="C484" s="291" t="s">
        <v>832</v>
      </c>
      <c r="P484" s="291" t="s">
        <v>832</v>
      </c>
      <c r="Q484" s="239" t="s">
        <v>4600</v>
      </c>
    </row>
    <row r="485" spans="1:17">
      <c r="A485" s="239" t="s">
        <v>7623</v>
      </c>
      <c r="B485" s="239" t="s">
        <v>7694</v>
      </c>
      <c r="C485" s="291" t="s">
        <v>3797</v>
      </c>
      <c r="P485" s="291" t="s">
        <v>3797</v>
      </c>
      <c r="Q485" s="239" t="s">
        <v>7694</v>
      </c>
    </row>
    <row r="486" spans="1:17">
      <c r="A486" s="239" t="s">
        <v>7623</v>
      </c>
      <c r="B486" s="239" t="s">
        <v>7760</v>
      </c>
      <c r="C486" s="291" t="s">
        <v>3867</v>
      </c>
      <c r="P486" s="291" t="s">
        <v>3867</v>
      </c>
      <c r="Q486" s="239" t="s">
        <v>7760</v>
      </c>
    </row>
    <row r="487" spans="1:17">
      <c r="A487" s="292" t="s">
        <v>5665</v>
      </c>
      <c r="B487" s="239" t="s">
        <v>5696</v>
      </c>
      <c r="C487" s="291" t="s">
        <v>1804</v>
      </c>
      <c r="P487" s="291" t="s">
        <v>1804</v>
      </c>
      <c r="Q487" s="239" t="s">
        <v>5696</v>
      </c>
    </row>
    <row r="488" spans="1:17">
      <c r="A488" s="239" t="s">
        <v>4524</v>
      </c>
      <c r="B488" s="239" t="s">
        <v>4599</v>
      </c>
      <c r="C488" s="291" t="s">
        <v>831</v>
      </c>
      <c r="P488" s="291" t="s">
        <v>831</v>
      </c>
      <c r="Q488" s="239" t="s">
        <v>4599</v>
      </c>
    </row>
    <row r="489" spans="1:17">
      <c r="A489" s="239" t="s">
        <v>7623</v>
      </c>
      <c r="B489" s="239" t="s">
        <v>7683</v>
      </c>
      <c r="C489" s="291" t="s">
        <v>3786</v>
      </c>
      <c r="P489" s="291" t="s">
        <v>3786</v>
      </c>
      <c r="Q489" s="239" t="s">
        <v>7683</v>
      </c>
    </row>
    <row r="490" spans="1:17">
      <c r="A490" s="290" t="s">
        <v>4076</v>
      </c>
      <c r="B490" s="290" t="s">
        <v>4621</v>
      </c>
      <c r="C490" s="290" t="s">
        <v>833</v>
      </c>
      <c r="P490" s="290" t="s">
        <v>833</v>
      </c>
      <c r="Q490" s="290" t="s">
        <v>4621</v>
      </c>
    </row>
    <row r="491" spans="1:17">
      <c r="A491" s="290" t="s">
        <v>4519</v>
      </c>
      <c r="B491" s="290" t="s">
        <v>5015</v>
      </c>
      <c r="C491" s="290" t="s">
        <v>1247</v>
      </c>
      <c r="P491" s="290" t="s">
        <v>1247</v>
      </c>
      <c r="Q491" s="290" t="s">
        <v>5015</v>
      </c>
    </row>
    <row r="492" spans="1:17">
      <c r="A492" s="290" t="s">
        <v>4519</v>
      </c>
      <c r="B492" s="290" t="s">
        <v>5439</v>
      </c>
      <c r="C492" s="290" t="s">
        <v>5440</v>
      </c>
      <c r="P492" s="290" t="s">
        <v>5440</v>
      </c>
      <c r="Q492" s="290" t="s">
        <v>5439</v>
      </c>
    </row>
    <row r="493" spans="1:17">
      <c r="A493" s="239" t="s">
        <v>4524</v>
      </c>
      <c r="B493" s="239" t="s">
        <v>4707</v>
      </c>
      <c r="C493" s="291" t="s">
        <v>923</v>
      </c>
      <c r="P493" s="291" t="s">
        <v>923</v>
      </c>
      <c r="Q493" s="239" t="s">
        <v>4707</v>
      </c>
    </row>
    <row r="494" spans="1:17">
      <c r="A494" s="290" t="s">
        <v>4519</v>
      </c>
      <c r="B494" s="290" t="s">
        <v>5043</v>
      </c>
      <c r="C494" s="290" t="s">
        <v>1277</v>
      </c>
      <c r="P494" s="290" t="s">
        <v>1277</v>
      </c>
      <c r="Q494" s="290" t="s">
        <v>5043</v>
      </c>
    </row>
    <row r="495" spans="1:17">
      <c r="A495" s="292" t="s">
        <v>5665</v>
      </c>
      <c r="B495" s="239" t="s">
        <v>5719</v>
      </c>
      <c r="C495" s="291" t="s">
        <v>1827</v>
      </c>
      <c r="P495" s="291" t="s">
        <v>1827</v>
      </c>
      <c r="Q495" s="239" t="s">
        <v>5719</v>
      </c>
    </row>
    <row r="496" spans="1:17">
      <c r="A496" s="290" t="s">
        <v>4519</v>
      </c>
      <c r="B496" s="290" t="s">
        <v>4988</v>
      </c>
      <c r="C496" s="290" t="s">
        <v>1216</v>
      </c>
      <c r="P496" s="290" t="s">
        <v>1216</v>
      </c>
      <c r="Q496" s="290" t="s">
        <v>4988</v>
      </c>
    </row>
    <row r="497" spans="1:17">
      <c r="A497" s="290" t="s">
        <v>4519</v>
      </c>
      <c r="B497" s="290" t="s">
        <v>5151</v>
      </c>
      <c r="C497" s="290" t="s">
        <v>1400</v>
      </c>
      <c r="P497" s="290" t="s">
        <v>1400</v>
      </c>
      <c r="Q497" s="290" t="s">
        <v>5151</v>
      </c>
    </row>
    <row r="498" spans="1:17">
      <c r="A498" s="239" t="s">
        <v>4524</v>
      </c>
      <c r="B498" s="239" t="s">
        <v>4941</v>
      </c>
      <c r="C498" s="291" t="s">
        <v>1169</v>
      </c>
      <c r="P498" s="291" t="s">
        <v>1169</v>
      </c>
      <c r="Q498" s="239" t="s">
        <v>4941</v>
      </c>
    </row>
    <row r="499" spans="1:17">
      <c r="A499" s="239" t="s">
        <v>6321</v>
      </c>
      <c r="B499" s="239" t="s">
        <v>6326</v>
      </c>
      <c r="C499" s="291" t="s">
        <v>2448</v>
      </c>
      <c r="P499" s="291" t="s">
        <v>2448</v>
      </c>
      <c r="Q499" s="239" t="s">
        <v>6326</v>
      </c>
    </row>
    <row r="500" spans="1:17">
      <c r="A500" s="239" t="s">
        <v>4524</v>
      </c>
      <c r="B500" s="239" t="s">
        <v>4622</v>
      </c>
      <c r="C500" s="291" t="s">
        <v>834</v>
      </c>
      <c r="P500" s="291" t="s">
        <v>834</v>
      </c>
      <c r="Q500" s="239" t="s">
        <v>4622</v>
      </c>
    </row>
    <row r="501" spans="1:17">
      <c r="A501" s="239" t="s">
        <v>4524</v>
      </c>
      <c r="B501" s="239" t="s">
        <v>4985</v>
      </c>
      <c r="C501" s="291" t="s">
        <v>1213</v>
      </c>
      <c r="P501" s="291" t="s">
        <v>1213</v>
      </c>
      <c r="Q501" s="239" t="s">
        <v>4985</v>
      </c>
    </row>
    <row r="502" spans="1:17">
      <c r="A502" s="239" t="s">
        <v>4524</v>
      </c>
      <c r="B502" s="239" t="s">
        <v>4623</v>
      </c>
      <c r="C502" s="291" t="s">
        <v>835</v>
      </c>
      <c r="P502" s="291" t="s">
        <v>835</v>
      </c>
      <c r="Q502" s="239" t="s">
        <v>4623</v>
      </c>
    </row>
    <row r="503" spans="1:17">
      <c r="A503" s="239" t="s">
        <v>4524</v>
      </c>
      <c r="B503" s="239" t="s">
        <v>4623</v>
      </c>
      <c r="C503" s="291" t="s">
        <v>1050</v>
      </c>
      <c r="P503" s="291" t="s">
        <v>1050</v>
      </c>
      <c r="Q503" s="239" t="s">
        <v>4623</v>
      </c>
    </row>
    <row r="504" spans="1:17">
      <c r="A504" s="239" t="s">
        <v>6480</v>
      </c>
      <c r="B504" s="239" t="s">
        <v>6507</v>
      </c>
      <c r="C504" s="291" t="s">
        <v>2636</v>
      </c>
      <c r="P504" s="291" t="s">
        <v>2636</v>
      </c>
      <c r="Q504" s="239" t="s">
        <v>6507</v>
      </c>
    </row>
    <row r="505" spans="1:17">
      <c r="A505" s="239" t="s">
        <v>4524</v>
      </c>
      <c r="B505" s="239" t="s">
        <v>4818</v>
      </c>
      <c r="C505" s="291" t="s">
        <v>1038</v>
      </c>
      <c r="P505" s="291" t="s">
        <v>1038</v>
      </c>
      <c r="Q505" s="239" t="s">
        <v>4818</v>
      </c>
    </row>
    <row r="506" spans="1:17">
      <c r="A506" s="239" t="s">
        <v>4524</v>
      </c>
      <c r="B506" s="239" t="s">
        <v>5374</v>
      </c>
      <c r="C506" s="291" t="s">
        <v>1654</v>
      </c>
      <c r="P506" s="291" t="s">
        <v>1654</v>
      </c>
      <c r="Q506" s="239" t="s">
        <v>5374</v>
      </c>
    </row>
    <row r="507" spans="1:17">
      <c r="A507" s="292" t="s">
        <v>5665</v>
      </c>
      <c r="B507" s="239" t="s">
        <v>5697</v>
      </c>
      <c r="C507" s="291" t="s">
        <v>1805</v>
      </c>
      <c r="P507" s="291" t="s">
        <v>1805</v>
      </c>
      <c r="Q507" s="239" t="s">
        <v>5697</v>
      </c>
    </row>
    <row r="508" spans="1:17">
      <c r="A508" s="239" t="s">
        <v>4524</v>
      </c>
      <c r="B508" s="239" t="s">
        <v>5376</v>
      </c>
      <c r="C508" s="291" t="s">
        <v>1658</v>
      </c>
      <c r="P508" s="291" t="s">
        <v>1658</v>
      </c>
      <c r="Q508" s="239" t="s">
        <v>5376</v>
      </c>
    </row>
    <row r="509" spans="1:17">
      <c r="A509" s="239" t="s">
        <v>7623</v>
      </c>
      <c r="B509" s="239" t="s">
        <v>7681</v>
      </c>
      <c r="C509" s="291" t="s">
        <v>3784</v>
      </c>
      <c r="P509" s="291" t="s">
        <v>3784</v>
      </c>
      <c r="Q509" s="239" t="s">
        <v>7681</v>
      </c>
    </row>
    <row r="510" spans="1:17">
      <c r="A510" s="239" t="s">
        <v>7623</v>
      </c>
      <c r="B510" s="239" t="s">
        <v>7753</v>
      </c>
      <c r="C510" s="291" t="s">
        <v>3860</v>
      </c>
      <c r="P510" s="291" t="s">
        <v>3860</v>
      </c>
      <c r="Q510" s="239" t="s">
        <v>7753</v>
      </c>
    </row>
    <row r="511" spans="1:17">
      <c r="A511" s="290" t="s">
        <v>4519</v>
      </c>
      <c r="B511" s="290" t="s">
        <v>5253</v>
      </c>
      <c r="C511" s="290" t="s">
        <v>1509</v>
      </c>
      <c r="P511" s="290" t="s">
        <v>1509</v>
      </c>
      <c r="Q511" s="290" t="s">
        <v>5253</v>
      </c>
    </row>
    <row r="512" spans="1:17">
      <c r="A512" s="290" t="s">
        <v>4519</v>
      </c>
      <c r="B512" s="290" t="s">
        <v>4967</v>
      </c>
      <c r="C512" s="290" t="s">
        <v>1195</v>
      </c>
      <c r="P512" s="290" t="s">
        <v>1195</v>
      </c>
      <c r="Q512" s="290" t="s">
        <v>4967</v>
      </c>
    </row>
    <row r="513" spans="1:17">
      <c r="A513" s="239" t="s">
        <v>4524</v>
      </c>
      <c r="B513" s="239" t="s">
        <v>5300</v>
      </c>
      <c r="C513" s="291" t="s">
        <v>1566</v>
      </c>
      <c r="P513" s="291" t="s">
        <v>1566</v>
      </c>
      <c r="Q513" s="239" t="s">
        <v>5300</v>
      </c>
    </row>
    <row r="514" spans="1:17">
      <c r="A514" s="239" t="s">
        <v>4524</v>
      </c>
      <c r="B514" s="239" t="s">
        <v>5085</v>
      </c>
      <c r="C514" s="291" t="s">
        <v>1325</v>
      </c>
      <c r="P514" s="291" t="s">
        <v>1325</v>
      </c>
      <c r="Q514" s="239" t="s">
        <v>5085</v>
      </c>
    </row>
    <row r="515" spans="1:17">
      <c r="A515" s="239" t="s">
        <v>4077</v>
      </c>
      <c r="B515" s="239" t="s">
        <v>6594</v>
      </c>
      <c r="C515" s="291" t="s">
        <v>2725</v>
      </c>
      <c r="P515" s="291" t="s">
        <v>2725</v>
      </c>
      <c r="Q515" s="239" t="s">
        <v>6594</v>
      </c>
    </row>
    <row r="516" spans="1:17">
      <c r="A516" s="292" t="s">
        <v>7623</v>
      </c>
      <c r="B516" s="239" t="s">
        <v>7717</v>
      </c>
      <c r="C516" s="291" t="s">
        <v>3820</v>
      </c>
      <c r="P516" s="291" t="s">
        <v>3820</v>
      </c>
      <c r="Q516" s="239" t="s">
        <v>7717</v>
      </c>
    </row>
    <row r="517" spans="1:17">
      <c r="A517" s="239" t="s">
        <v>7623</v>
      </c>
      <c r="B517" s="239" t="s">
        <v>7764</v>
      </c>
      <c r="C517" s="291" t="s">
        <v>3871</v>
      </c>
      <c r="P517" s="291" t="s">
        <v>3871</v>
      </c>
      <c r="Q517" s="239" t="s">
        <v>7764</v>
      </c>
    </row>
    <row r="518" spans="1:17">
      <c r="A518" s="290" t="s">
        <v>4519</v>
      </c>
      <c r="B518" s="290" t="s">
        <v>5134</v>
      </c>
      <c r="C518" s="290" t="s">
        <v>1381</v>
      </c>
      <c r="P518" s="290" t="s">
        <v>1381</v>
      </c>
      <c r="Q518" s="290" t="s">
        <v>5134</v>
      </c>
    </row>
    <row r="519" spans="1:17">
      <c r="A519" s="239" t="s">
        <v>4519</v>
      </c>
      <c r="B519" s="239" t="s">
        <v>5531</v>
      </c>
      <c r="C519" s="291" t="s">
        <v>5532</v>
      </c>
      <c r="P519" s="291" t="s">
        <v>5532</v>
      </c>
      <c r="Q519" s="239" t="s">
        <v>5531</v>
      </c>
    </row>
    <row r="520" spans="1:17">
      <c r="A520" s="239" t="s">
        <v>4524</v>
      </c>
      <c r="B520" s="239" t="s">
        <v>4624</v>
      </c>
      <c r="C520" s="291" t="s">
        <v>836</v>
      </c>
      <c r="P520" s="291" t="s">
        <v>836</v>
      </c>
      <c r="Q520" s="239" t="s">
        <v>4624</v>
      </c>
    </row>
    <row r="521" spans="1:17">
      <c r="A521" s="290" t="s">
        <v>4519</v>
      </c>
      <c r="B521" s="290" t="s">
        <v>5282</v>
      </c>
      <c r="C521" s="290" t="s">
        <v>1544</v>
      </c>
      <c r="P521" s="290" t="s">
        <v>1544</v>
      </c>
      <c r="Q521" s="290" t="s">
        <v>5282</v>
      </c>
    </row>
    <row r="522" spans="1:17">
      <c r="A522" s="290" t="s">
        <v>4519</v>
      </c>
      <c r="B522" s="290" t="s">
        <v>5141</v>
      </c>
      <c r="C522" s="290" t="s">
        <v>1390</v>
      </c>
      <c r="P522" s="290" t="s">
        <v>1390</v>
      </c>
      <c r="Q522" s="290" t="s">
        <v>5141</v>
      </c>
    </row>
    <row r="523" spans="1:17">
      <c r="A523" s="290" t="s">
        <v>4519</v>
      </c>
      <c r="B523" s="290" t="s">
        <v>5225</v>
      </c>
      <c r="C523" s="290" t="s">
        <v>1481</v>
      </c>
      <c r="P523" s="290" t="s">
        <v>1481</v>
      </c>
      <c r="Q523" s="290" t="s">
        <v>5225</v>
      </c>
    </row>
    <row r="524" spans="1:17">
      <c r="A524" s="239" t="s">
        <v>5665</v>
      </c>
      <c r="B524" s="239" t="s">
        <v>5689</v>
      </c>
      <c r="C524" s="291" t="s">
        <v>1797</v>
      </c>
      <c r="P524" s="291" t="s">
        <v>1797</v>
      </c>
      <c r="Q524" s="239" t="s">
        <v>5689</v>
      </c>
    </row>
    <row r="525" spans="1:17">
      <c r="A525" s="239" t="s">
        <v>5665</v>
      </c>
      <c r="B525" s="239" t="s">
        <v>5734</v>
      </c>
      <c r="C525" s="291" t="s">
        <v>1846</v>
      </c>
      <c r="P525" s="291" t="s">
        <v>1846</v>
      </c>
      <c r="Q525" s="239" t="s">
        <v>5734</v>
      </c>
    </row>
    <row r="526" spans="1:17">
      <c r="A526" s="290" t="s">
        <v>4076</v>
      </c>
      <c r="B526" s="290" t="s">
        <v>6208</v>
      </c>
      <c r="C526" s="290" t="s">
        <v>2329</v>
      </c>
      <c r="P526" s="290" t="s">
        <v>2329</v>
      </c>
      <c r="Q526" s="290" t="s">
        <v>6208</v>
      </c>
    </row>
    <row r="527" spans="1:17">
      <c r="A527" s="290" t="s">
        <v>4076</v>
      </c>
      <c r="B527" s="290" t="s">
        <v>5629</v>
      </c>
      <c r="C527" s="290" t="s">
        <v>1734</v>
      </c>
      <c r="P527" s="290" t="s">
        <v>1734</v>
      </c>
      <c r="Q527" s="290" t="s">
        <v>5629</v>
      </c>
    </row>
    <row r="528" spans="1:17">
      <c r="A528" s="239" t="s">
        <v>7623</v>
      </c>
      <c r="B528" s="239" t="s">
        <v>7692</v>
      </c>
      <c r="C528" s="291" t="s">
        <v>3795</v>
      </c>
      <c r="P528" s="291" t="s">
        <v>3795</v>
      </c>
      <c r="Q528" s="239" t="s">
        <v>7692</v>
      </c>
    </row>
    <row r="529" spans="1:17">
      <c r="A529" s="239" t="s">
        <v>7623</v>
      </c>
      <c r="B529" s="239" t="s">
        <v>7686</v>
      </c>
      <c r="C529" s="291" t="s">
        <v>3789</v>
      </c>
      <c r="P529" s="291" t="s">
        <v>3789</v>
      </c>
      <c r="Q529" s="239" t="s">
        <v>7686</v>
      </c>
    </row>
    <row r="530" spans="1:17">
      <c r="A530" s="239" t="s">
        <v>7623</v>
      </c>
      <c r="B530" s="239" t="s">
        <v>7684</v>
      </c>
      <c r="C530" s="291" t="s">
        <v>3787</v>
      </c>
      <c r="P530" s="291" t="s">
        <v>3787</v>
      </c>
      <c r="Q530" s="239" t="s">
        <v>7684</v>
      </c>
    </row>
    <row r="531" spans="1:17">
      <c r="A531" s="239" t="s">
        <v>7623</v>
      </c>
      <c r="B531" s="239" t="s">
        <v>7685</v>
      </c>
      <c r="C531" s="291" t="s">
        <v>3788</v>
      </c>
      <c r="P531" s="291" t="s">
        <v>3788</v>
      </c>
      <c r="Q531" s="239" t="s">
        <v>7685</v>
      </c>
    </row>
    <row r="532" spans="1:17">
      <c r="A532" s="239" t="s">
        <v>4524</v>
      </c>
      <c r="B532" s="239" t="s">
        <v>4723</v>
      </c>
      <c r="C532" s="291" t="s">
        <v>941</v>
      </c>
      <c r="P532" s="291" t="s">
        <v>941</v>
      </c>
      <c r="Q532" s="239" t="s">
        <v>4723</v>
      </c>
    </row>
    <row r="533" spans="1:17">
      <c r="A533" s="290" t="s">
        <v>4076</v>
      </c>
      <c r="B533" s="290" t="s">
        <v>4393</v>
      </c>
      <c r="C533" s="290" t="s">
        <v>619</v>
      </c>
      <c r="P533" s="290" t="s">
        <v>619</v>
      </c>
      <c r="Q533" s="290" t="s">
        <v>4393</v>
      </c>
    </row>
    <row r="534" spans="1:17">
      <c r="A534" s="239" t="s">
        <v>6321</v>
      </c>
      <c r="B534" s="239" t="s">
        <v>6370</v>
      </c>
      <c r="C534" s="291" t="s">
        <v>2492</v>
      </c>
      <c r="P534" s="291" t="s">
        <v>2492</v>
      </c>
      <c r="Q534" s="239" t="s">
        <v>6370</v>
      </c>
    </row>
    <row r="535" spans="1:17">
      <c r="A535" s="239" t="s">
        <v>4524</v>
      </c>
      <c r="B535" s="239" t="s">
        <v>5335</v>
      </c>
      <c r="C535" s="291" t="s">
        <v>1611</v>
      </c>
      <c r="P535" s="291" t="s">
        <v>1611</v>
      </c>
      <c r="Q535" s="239" t="s">
        <v>5335</v>
      </c>
    </row>
    <row r="536" spans="1:17">
      <c r="A536" s="290" t="s">
        <v>4076</v>
      </c>
      <c r="B536" s="290" t="s">
        <v>4894</v>
      </c>
      <c r="C536" s="290" t="s">
        <v>1119</v>
      </c>
      <c r="P536" s="290" t="s">
        <v>1119</v>
      </c>
      <c r="Q536" s="290" t="s">
        <v>4894</v>
      </c>
    </row>
    <row r="537" spans="1:17">
      <c r="A537" s="239" t="s">
        <v>4519</v>
      </c>
      <c r="B537" s="239" t="s">
        <v>5539</v>
      </c>
      <c r="C537" s="291" t="s">
        <v>5540</v>
      </c>
      <c r="P537" s="291" t="s">
        <v>5540</v>
      </c>
      <c r="Q537" s="239" t="s">
        <v>5539</v>
      </c>
    </row>
    <row r="538" spans="1:17">
      <c r="A538" s="239" t="s">
        <v>6727</v>
      </c>
      <c r="B538" s="239" t="s">
        <v>7048</v>
      </c>
      <c r="C538" s="291" t="s">
        <v>3151</v>
      </c>
      <c r="P538" s="291" t="s">
        <v>3151</v>
      </c>
      <c r="Q538" s="239" t="s">
        <v>7048</v>
      </c>
    </row>
    <row r="539" spans="1:17">
      <c r="A539" s="239" t="s">
        <v>6727</v>
      </c>
      <c r="B539" s="239" t="s">
        <v>7245</v>
      </c>
      <c r="C539" s="291" t="s">
        <v>3350</v>
      </c>
      <c r="P539" s="291" t="s">
        <v>3350</v>
      </c>
      <c r="Q539" s="239" t="s">
        <v>7245</v>
      </c>
    </row>
    <row r="540" spans="1:17">
      <c r="A540" s="290" t="s">
        <v>4075</v>
      </c>
      <c r="B540" s="290" t="s">
        <v>6972</v>
      </c>
      <c r="C540" s="290" t="s">
        <v>3071</v>
      </c>
      <c r="P540" s="290" t="s">
        <v>3071</v>
      </c>
      <c r="Q540" s="290" t="s">
        <v>6972</v>
      </c>
    </row>
    <row r="541" spans="1:17">
      <c r="A541" s="239" t="s">
        <v>6727</v>
      </c>
      <c r="B541" s="239" t="s">
        <v>7062</v>
      </c>
      <c r="C541" s="291" t="s">
        <v>3165</v>
      </c>
      <c r="P541" s="291" t="s">
        <v>3165</v>
      </c>
      <c r="Q541" s="239" t="s">
        <v>7062</v>
      </c>
    </row>
    <row r="542" spans="1:17">
      <c r="A542" s="239" t="s">
        <v>6727</v>
      </c>
      <c r="B542" s="239" t="s">
        <v>6739</v>
      </c>
      <c r="C542" s="291" t="s">
        <v>2832</v>
      </c>
      <c r="P542" s="291" t="s">
        <v>2832</v>
      </c>
      <c r="Q542" s="239" t="s">
        <v>6739</v>
      </c>
    </row>
    <row r="543" spans="1:17">
      <c r="A543" s="239" t="s">
        <v>6727</v>
      </c>
      <c r="B543" s="239" t="s">
        <v>7468</v>
      </c>
      <c r="C543" s="291" t="s">
        <v>3576</v>
      </c>
      <c r="P543" s="291" t="s">
        <v>3576</v>
      </c>
      <c r="Q543" s="239" t="s">
        <v>7468</v>
      </c>
    </row>
    <row r="544" spans="1:17">
      <c r="A544" s="239" t="s">
        <v>6727</v>
      </c>
      <c r="B544" s="239" t="s">
        <v>7590</v>
      </c>
      <c r="C544" s="291" t="s">
        <v>3694</v>
      </c>
      <c r="P544" s="291" t="s">
        <v>3694</v>
      </c>
      <c r="Q544" s="239" t="s">
        <v>7590</v>
      </c>
    </row>
    <row r="545" spans="1:17">
      <c r="A545" s="239" t="s">
        <v>6727</v>
      </c>
      <c r="B545" s="239" t="s">
        <v>7472</v>
      </c>
      <c r="C545" s="291" t="s">
        <v>3580</v>
      </c>
      <c r="P545" s="291" t="s">
        <v>3580</v>
      </c>
      <c r="Q545" s="239" t="s">
        <v>7472</v>
      </c>
    </row>
    <row r="546" spans="1:17">
      <c r="A546" s="239" t="s">
        <v>6727</v>
      </c>
      <c r="B546" s="239" t="s">
        <v>7091</v>
      </c>
      <c r="C546" s="291" t="s">
        <v>3196</v>
      </c>
      <c r="P546" s="291" t="s">
        <v>3196</v>
      </c>
      <c r="Q546" s="239" t="s">
        <v>7091</v>
      </c>
    </row>
    <row r="547" spans="1:17">
      <c r="A547" s="239" t="s">
        <v>6727</v>
      </c>
      <c r="B547" s="239" t="s">
        <v>6737</v>
      </c>
      <c r="C547" s="291" t="s">
        <v>2830</v>
      </c>
      <c r="P547" s="291" t="s">
        <v>2830</v>
      </c>
      <c r="Q547" s="239" t="s">
        <v>6737</v>
      </c>
    </row>
    <row r="548" spans="1:17">
      <c r="A548" s="239" t="s">
        <v>6727</v>
      </c>
      <c r="B548" s="239" t="s">
        <v>6736</v>
      </c>
      <c r="C548" s="291" t="s">
        <v>2829</v>
      </c>
      <c r="P548" s="291" t="s">
        <v>2829</v>
      </c>
      <c r="Q548" s="239" t="s">
        <v>6736</v>
      </c>
    </row>
    <row r="549" spans="1:17">
      <c r="A549" s="239" t="s">
        <v>6727</v>
      </c>
      <c r="B549" s="239" t="s">
        <v>7608</v>
      </c>
      <c r="C549" s="291" t="s">
        <v>3706</v>
      </c>
      <c r="P549" s="291" t="s">
        <v>3706</v>
      </c>
      <c r="Q549" s="239" t="s">
        <v>7608</v>
      </c>
    </row>
    <row r="550" spans="1:17">
      <c r="A550" s="239" t="s">
        <v>6727</v>
      </c>
      <c r="B550" s="239" t="s">
        <v>7107</v>
      </c>
      <c r="C550" s="291" t="s">
        <v>3212</v>
      </c>
      <c r="P550" s="291" t="s">
        <v>3212</v>
      </c>
      <c r="Q550" s="239" t="s">
        <v>7107</v>
      </c>
    </row>
    <row r="551" spans="1:17">
      <c r="A551" s="239" t="s">
        <v>6727</v>
      </c>
      <c r="B551" s="239" t="s">
        <v>6728</v>
      </c>
      <c r="C551" s="291" t="s">
        <v>2821</v>
      </c>
      <c r="P551" s="291" t="s">
        <v>2821</v>
      </c>
      <c r="Q551" s="239" t="s">
        <v>6728</v>
      </c>
    </row>
    <row r="552" spans="1:17">
      <c r="A552" s="239" t="s">
        <v>6727</v>
      </c>
      <c r="B552" s="239" t="s">
        <v>7098</v>
      </c>
      <c r="C552" s="291" t="s">
        <v>3203</v>
      </c>
      <c r="P552" s="291" t="s">
        <v>3203</v>
      </c>
      <c r="Q552" s="239" t="s">
        <v>7098</v>
      </c>
    </row>
    <row r="553" spans="1:17">
      <c r="A553" s="239" t="s">
        <v>6727</v>
      </c>
      <c r="B553" s="239" t="s">
        <v>6857</v>
      </c>
      <c r="C553" s="291" t="s">
        <v>2956</v>
      </c>
      <c r="P553" s="291" t="s">
        <v>2956</v>
      </c>
      <c r="Q553" s="239" t="s">
        <v>6857</v>
      </c>
    </row>
    <row r="554" spans="1:17">
      <c r="A554" s="239" t="s">
        <v>6727</v>
      </c>
      <c r="B554" s="239" t="s">
        <v>6944</v>
      </c>
      <c r="C554" s="291" t="s">
        <v>3045</v>
      </c>
      <c r="P554" s="291" t="s">
        <v>3045</v>
      </c>
      <c r="Q554" s="239" t="s">
        <v>6944</v>
      </c>
    </row>
    <row r="555" spans="1:17">
      <c r="A555" s="239" t="s">
        <v>6727</v>
      </c>
      <c r="B555" s="239" t="s">
        <v>7249</v>
      </c>
      <c r="C555" s="291" t="s">
        <v>3354</v>
      </c>
      <c r="P555" s="291" t="s">
        <v>3354</v>
      </c>
      <c r="Q555" s="239" t="s">
        <v>7249</v>
      </c>
    </row>
    <row r="556" spans="1:17">
      <c r="A556" s="239" t="s">
        <v>6727</v>
      </c>
      <c r="B556" s="239" t="s">
        <v>7239</v>
      </c>
      <c r="C556" s="291" t="s">
        <v>3344</v>
      </c>
      <c r="P556" s="291" t="s">
        <v>3344</v>
      </c>
      <c r="Q556" s="239" t="s">
        <v>7239</v>
      </c>
    </row>
    <row r="557" spans="1:17">
      <c r="A557" s="239" t="s">
        <v>6727</v>
      </c>
      <c r="B557" s="239" t="s">
        <v>7209</v>
      </c>
      <c r="C557" s="291" t="s">
        <v>3314</v>
      </c>
      <c r="P557" s="291" t="s">
        <v>3314</v>
      </c>
      <c r="Q557" s="239" t="s">
        <v>7209</v>
      </c>
    </row>
    <row r="558" spans="1:17">
      <c r="A558" s="239" t="s">
        <v>6727</v>
      </c>
      <c r="B558" s="239" t="s">
        <v>7070</v>
      </c>
      <c r="C558" s="291" t="s">
        <v>3175</v>
      </c>
      <c r="P558" s="291" t="s">
        <v>3175</v>
      </c>
      <c r="Q558" s="239" t="s">
        <v>7070</v>
      </c>
    </row>
    <row r="559" spans="1:17">
      <c r="A559" s="239" t="s">
        <v>6727</v>
      </c>
      <c r="B559" s="239" t="s">
        <v>7020</v>
      </c>
      <c r="C559" s="291" t="s">
        <v>3121</v>
      </c>
      <c r="P559" s="291" t="s">
        <v>3121</v>
      </c>
      <c r="Q559" s="239" t="s">
        <v>7020</v>
      </c>
    </row>
    <row r="560" spans="1:17">
      <c r="A560" s="239" t="s">
        <v>6727</v>
      </c>
      <c r="B560" s="239" t="s">
        <v>7102</v>
      </c>
      <c r="C560" s="291" t="s">
        <v>3207</v>
      </c>
      <c r="P560" s="291" t="s">
        <v>3207</v>
      </c>
      <c r="Q560" s="239" t="s">
        <v>7102</v>
      </c>
    </row>
    <row r="561" spans="1:17">
      <c r="A561" s="239" t="s">
        <v>4524</v>
      </c>
      <c r="B561" s="239" t="s">
        <v>5157</v>
      </c>
      <c r="C561" s="291" t="s">
        <v>1406</v>
      </c>
      <c r="P561" s="291" t="s">
        <v>1406</v>
      </c>
      <c r="Q561" s="239" t="s">
        <v>5157</v>
      </c>
    </row>
    <row r="562" spans="1:17">
      <c r="A562" s="239" t="s">
        <v>4524</v>
      </c>
      <c r="B562" s="239" t="s">
        <v>5078</v>
      </c>
      <c r="C562" s="291" t="s">
        <v>1318</v>
      </c>
      <c r="P562" s="291" t="s">
        <v>1318</v>
      </c>
      <c r="Q562" s="239" t="s">
        <v>5078</v>
      </c>
    </row>
    <row r="563" spans="1:17">
      <c r="A563" s="290" t="s">
        <v>4519</v>
      </c>
      <c r="B563" s="290" t="s">
        <v>4970</v>
      </c>
      <c r="C563" s="290" t="s">
        <v>1198</v>
      </c>
      <c r="P563" s="290" t="s">
        <v>1198</v>
      </c>
      <c r="Q563" s="290" t="s">
        <v>4970</v>
      </c>
    </row>
    <row r="564" spans="1:17">
      <c r="A564" s="239" t="s">
        <v>4524</v>
      </c>
      <c r="B564" s="239" t="s">
        <v>5159</v>
      </c>
      <c r="C564" s="291" t="s">
        <v>1408</v>
      </c>
      <c r="P564" s="291" t="s">
        <v>1408</v>
      </c>
      <c r="Q564" s="239" t="s">
        <v>5159</v>
      </c>
    </row>
    <row r="565" spans="1:17">
      <c r="A565" s="239" t="s">
        <v>4524</v>
      </c>
      <c r="B565" s="239" t="s">
        <v>5249</v>
      </c>
      <c r="C565" s="291" t="s">
        <v>1505</v>
      </c>
      <c r="P565" s="291" t="s">
        <v>1505</v>
      </c>
      <c r="Q565" s="239" t="s">
        <v>5249</v>
      </c>
    </row>
    <row r="566" spans="1:17">
      <c r="A566" s="239" t="s">
        <v>6480</v>
      </c>
      <c r="B566" s="239" t="s">
        <v>6606</v>
      </c>
      <c r="C566" s="291" t="s">
        <v>2737</v>
      </c>
      <c r="P566" s="291" t="s">
        <v>2737</v>
      </c>
      <c r="Q566" s="239" t="s">
        <v>6606</v>
      </c>
    </row>
    <row r="567" spans="1:17">
      <c r="A567" s="239" t="s">
        <v>6727</v>
      </c>
      <c r="B567" s="239" t="s">
        <v>7366</v>
      </c>
      <c r="C567" s="291" t="s">
        <v>3472</v>
      </c>
      <c r="P567" s="291" t="s">
        <v>3472</v>
      </c>
      <c r="Q567" s="239" t="s">
        <v>7366</v>
      </c>
    </row>
    <row r="568" spans="1:17">
      <c r="A568" s="239" t="s">
        <v>4524</v>
      </c>
      <c r="B568" s="239" t="s">
        <v>5059</v>
      </c>
      <c r="C568" s="291" t="s">
        <v>1299</v>
      </c>
      <c r="P568" s="291" t="s">
        <v>1299</v>
      </c>
      <c r="Q568" s="239" t="s">
        <v>5059</v>
      </c>
    </row>
    <row r="569" spans="1:17">
      <c r="A569" s="239" t="s">
        <v>6727</v>
      </c>
      <c r="B569" s="239" t="s">
        <v>6973</v>
      </c>
      <c r="C569" s="291" t="s">
        <v>3072</v>
      </c>
      <c r="P569" s="291" t="s">
        <v>3072</v>
      </c>
      <c r="Q569" s="239" t="s">
        <v>6973</v>
      </c>
    </row>
    <row r="570" spans="1:17">
      <c r="A570" s="239" t="s">
        <v>6727</v>
      </c>
      <c r="B570" s="239" t="s">
        <v>6799</v>
      </c>
      <c r="C570" s="291" t="s">
        <v>2892</v>
      </c>
      <c r="P570" s="291" t="s">
        <v>2892</v>
      </c>
      <c r="Q570" s="239" t="s">
        <v>6799</v>
      </c>
    </row>
    <row r="571" spans="1:17">
      <c r="A571" s="239" t="s">
        <v>6727</v>
      </c>
      <c r="B571" s="239" t="s">
        <v>7116</v>
      </c>
      <c r="C571" s="291" t="s">
        <v>3221</v>
      </c>
      <c r="P571" s="291" t="s">
        <v>3221</v>
      </c>
      <c r="Q571" s="239" t="s">
        <v>7116</v>
      </c>
    </row>
    <row r="572" spans="1:17">
      <c r="A572" s="239" t="s">
        <v>6727</v>
      </c>
      <c r="B572" s="239" t="s">
        <v>7374</v>
      </c>
      <c r="C572" s="291" t="s">
        <v>3480</v>
      </c>
      <c r="P572" s="291" t="s">
        <v>3480</v>
      </c>
      <c r="Q572" s="239" t="s">
        <v>7374</v>
      </c>
    </row>
    <row r="573" spans="1:17">
      <c r="A573" s="239" t="s">
        <v>6727</v>
      </c>
      <c r="B573" s="239" t="s">
        <v>6924</v>
      </c>
      <c r="C573" s="291" t="s">
        <v>3025</v>
      </c>
      <c r="P573" s="291" t="s">
        <v>3025</v>
      </c>
      <c r="Q573" s="239" t="s">
        <v>6924</v>
      </c>
    </row>
    <row r="574" spans="1:17">
      <c r="A574" s="239" t="s">
        <v>6727</v>
      </c>
      <c r="B574" s="239" t="s">
        <v>6740</v>
      </c>
      <c r="C574" s="291" t="s">
        <v>2833</v>
      </c>
      <c r="P574" s="291" t="s">
        <v>2833</v>
      </c>
      <c r="Q574" s="239" t="s">
        <v>6740</v>
      </c>
    </row>
    <row r="575" spans="1:17">
      <c r="A575" s="239" t="s">
        <v>6727</v>
      </c>
      <c r="B575" s="239" t="s">
        <v>7085</v>
      </c>
      <c r="C575" s="291" t="s">
        <v>3190</v>
      </c>
      <c r="P575" s="291" t="s">
        <v>3190</v>
      </c>
      <c r="Q575" s="239" t="s">
        <v>7085</v>
      </c>
    </row>
    <row r="576" spans="1:17">
      <c r="A576" s="239" t="s">
        <v>4524</v>
      </c>
      <c r="B576" s="239" t="s">
        <v>5537</v>
      </c>
      <c r="C576" s="291" t="s">
        <v>5538</v>
      </c>
      <c r="P576" s="291" t="s">
        <v>5538</v>
      </c>
      <c r="Q576" s="239" t="s">
        <v>5537</v>
      </c>
    </row>
    <row r="577" spans="1:17">
      <c r="A577" s="239" t="s">
        <v>6727</v>
      </c>
      <c r="B577" s="239" t="s">
        <v>7110</v>
      </c>
      <c r="C577" s="291" t="s">
        <v>3215</v>
      </c>
      <c r="P577" s="291" t="s">
        <v>3215</v>
      </c>
      <c r="Q577" s="239" t="s">
        <v>7110</v>
      </c>
    </row>
    <row r="578" spans="1:17">
      <c r="A578" s="239" t="s">
        <v>6727</v>
      </c>
      <c r="B578" s="239" t="s">
        <v>7119</v>
      </c>
      <c r="C578" s="291" t="s">
        <v>3224</v>
      </c>
      <c r="P578" s="291" t="s">
        <v>3224</v>
      </c>
      <c r="Q578" s="239" t="s">
        <v>7119</v>
      </c>
    </row>
    <row r="579" spans="1:17">
      <c r="A579" s="239" t="s">
        <v>6727</v>
      </c>
      <c r="B579" s="239" t="s">
        <v>7109</v>
      </c>
      <c r="C579" s="291" t="s">
        <v>3214</v>
      </c>
      <c r="P579" s="291" t="s">
        <v>3214</v>
      </c>
      <c r="Q579" s="239" t="s">
        <v>7109</v>
      </c>
    </row>
    <row r="580" spans="1:17">
      <c r="A580" s="239" t="s">
        <v>6727</v>
      </c>
      <c r="B580" s="239" t="s">
        <v>7456</v>
      </c>
      <c r="C580" s="291" t="s">
        <v>3564</v>
      </c>
      <c r="P580" s="291" t="s">
        <v>3564</v>
      </c>
      <c r="Q580" s="239" t="s">
        <v>7456</v>
      </c>
    </row>
    <row r="581" spans="1:17">
      <c r="A581" s="239" t="s">
        <v>6727</v>
      </c>
      <c r="B581" s="239" t="s">
        <v>7014</v>
      </c>
      <c r="C581" s="291" t="s">
        <v>3115</v>
      </c>
      <c r="P581" s="291" t="s">
        <v>3115</v>
      </c>
      <c r="Q581" s="239" t="s">
        <v>7014</v>
      </c>
    </row>
    <row r="582" spans="1:17">
      <c r="A582" s="239" t="s">
        <v>6727</v>
      </c>
      <c r="B582" s="239" t="s">
        <v>6757</v>
      </c>
      <c r="C582" s="291" t="s">
        <v>2849</v>
      </c>
      <c r="P582" s="291" t="s">
        <v>2849</v>
      </c>
      <c r="Q582" s="239" t="s">
        <v>6757</v>
      </c>
    </row>
    <row r="583" spans="1:17">
      <c r="A583" s="239" t="s">
        <v>6727</v>
      </c>
      <c r="B583" s="239" t="s">
        <v>7474</v>
      </c>
      <c r="C583" s="291" t="s">
        <v>3582</v>
      </c>
      <c r="P583" s="291" t="s">
        <v>3582</v>
      </c>
      <c r="Q583" s="239" t="s">
        <v>7474</v>
      </c>
    </row>
    <row r="584" spans="1:17">
      <c r="A584" s="239" t="s">
        <v>6727</v>
      </c>
      <c r="B584" s="239" t="s">
        <v>7094</v>
      </c>
      <c r="C584" s="291" t="s">
        <v>3199</v>
      </c>
      <c r="P584" s="291" t="s">
        <v>3199</v>
      </c>
      <c r="Q584" s="239" t="s">
        <v>7094</v>
      </c>
    </row>
    <row r="585" spans="1:17">
      <c r="A585" s="290" t="s">
        <v>4076</v>
      </c>
      <c r="B585" s="290" t="s">
        <v>5320</v>
      </c>
      <c r="C585" s="290" t="s">
        <v>1590</v>
      </c>
      <c r="P585" s="290" t="s">
        <v>1590</v>
      </c>
      <c r="Q585" s="290" t="s">
        <v>5320</v>
      </c>
    </row>
    <row r="586" spans="1:17">
      <c r="A586" s="290" t="s">
        <v>4076</v>
      </c>
      <c r="B586" s="290" t="s">
        <v>6242</v>
      </c>
      <c r="C586" s="290" t="s">
        <v>2361</v>
      </c>
      <c r="P586" s="290" t="s">
        <v>2361</v>
      </c>
      <c r="Q586" s="290" t="s">
        <v>6242</v>
      </c>
    </row>
    <row r="587" spans="1:17">
      <c r="A587" s="290" t="s">
        <v>4076</v>
      </c>
      <c r="B587" s="290" t="s">
        <v>6240</v>
      </c>
      <c r="C587" s="290" t="s">
        <v>2359</v>
      </c>
      <c r="P587" s="290" t="s">
        <v>2359</v>
      </c>
      <c r="Q587" s="290" t="s">
        <v>6240</v>
      </c>
    </row>
    <row r="588" spans="1:17">
      <c r="A588" s="239" t="s">
        <v>6321</v>
      </c>
      <c r="B588" s="239" t="s">
        <v>6322</v>
      </c>
      <c r="C588" s="291" t="s">
        <v>2444</v>
      </c>
      <c r="P588" s="291" t="s">
        <v>2444</v>
      </c>
      <c r="Q588" s="239" t="s">
        <v>6322</v>
      </c>
    </row>
    <row r="589" spans="1:17">
      <c r="A589" s="239" t="s">
        <v>6321</v>
      </c>
      <c r="B589" s="239" t="s">
        <v>6372</v>
      </c>
      <c r="C589" s="291" t="s">
        <v>6373</v>
      </c>
      <c r="P589" s="291" t="s">
        <v>6373</v>
      </c>
      <c r="Q589" s="239" t="s">
        <v>6372</v>
      </c>
    </row>
    <row r="590" spans="1:17">
      <c r="A590" s="239" t="s">
        <v>6321</v>
      </c>
      <c r="B590" s="239" t="s">
        <v>6352</v>
      </c>
      <c r="C590" s="291" t="s">
        <v>2474</v>
      </c>
      <c r="P590" s="291" t="s">
        <v>2474</v>
      </c>
      <c r="Q590" s="239" t="s">
        <v>6352</v>
      </c>
    </row>
    <row r="591" spans="1:17">
      <c r="A591" s="239" t="s">
        <v>6321</v>
      </c>
      <c r="B591" s="239" t="s">
        <v>6325</v>
      </c>
      <c r="C591" s="291" t="s">
        <v>2447</v>
      </c>
      <c r="P591" s="291" t="s">
        <v>2447</v>
      </c>
      <c r="Q591" s="239" t="s">
        <v>6325</v>
      </c>
    </row>
    <row r="592" spans="1:17">
      <c r="A592" s="239" t="s">
        <v>6321</v>
      </c>
      <c r="B592" s="239" t="s">
        <v>6323</v>
      </c>
      <c r="C592" s="291" t="s">
        <v>2445</v>
      </c>
      <c r="P592" s="291" t="s">
        <v>2445</v>
      </c>
      <c r="Q592" s="239" t="s">
        <v>6323</v>
      </c>
    </row>
    <row r="593" spans="1:17">
      <c r="A593" s="239" t="s">
        <v>6321</v>
      </c>
      <c r="B593" s="239" t="s">
        <v>6324</v>
      </c>
      <c r="C593" s="291" t="s">
        <v>2446</v>
      </c>
      <c r="P593" s="291" t="s">
        <v>2446</v>
      </c>
      <c r="Q593" s="239" t="s">
        <v>6324</v>
      </c>
    </row>
    <row r="594" spans="1:17">
      <c r="A594" s="239" t="s">
        <v>6321</v>
      </c>
      <c r="B594" s="239" t="s">
        <v>6346</v>
      </c>
      <c r="C594" s="291" t="s">
        <v>2468</v>
      </c>
      <c r="P594" s="291" t="s">
        <v>2468</v>
      </c>
      <c r="Q594" s="239" t="s">
        <v>6346</v>
      </c>
    </row>
    <row r="595" spans="1:17">
      <c r="A595" s="239" t="s">
        <v>6321</v>
      </c>
      <c r="B595" s="239" t="s">
        <v>6341</v>
      </c>
      <c r="C595" s="291" t="s">
        <v>2463</v>
      </c>
      <c r="P595" s="291" t="s">
        <v>2463</v>
      </c>
      <c r="Q595" s="239" t="s">
        <v>6341</v>
      </c>
    </row>
    <row r="596" spans="1:17">
      <c r="A596" s="239" t="s">
        <v>6321</v>
      </c>
      <c r="B596" s="239" t="s">
        <v>6353</v>
      </c>
      <c r="C596" s="291" t="s">
        <v>2475</v>
      </c>
      <c r="P596" s="291" t="s">
        <v>2475</v>
      </c>
      <c r="Q596" s="239" t="s">
        <v>6353</v>
      </c>
    </row>
    <row r="597" spans="1:17">
      <c r="A597" s="239" t="s">
        <v>6321</v>
      </c>
      <c r="B597" s="239" t="s">
        <v>6355</v>
      </c>
      <c r="C597" s="291" t="s">
        <v>2477</v>
      </c>
      <c r="P597" s="291" t="s">
        <v>2477</v>
      </c>
      <c r="Q597" s="239" t="s">
        <v>6355</v>
      </c>
    </row>
    <row r="598" spans="1:17">
      <c r="A598" s="239" t="s">
        <v>6321</v>
      </c>
      <c r="B598" s="239" t="s">
        <v>6358</v>
      </c>
      <c r="C598" s="291" t="s">
        <v>2480</v>
      </c>
      <c r="P598" s="291" t="s">
        <v>2480</v>
      </c>
      <c r="Q598" s="239" t="s">
        <v>6358</v>
      </c>
    </row>
    <row r="599" spans="1:17">
      <c r="A599" s="239" t="s">
        <v>6321</v>
      </c>
      <c r="B599" s="239" t="s">
        <v>6342</v>
      </c>
      <c r="C599" s="291" t="s">
        <v>2464</v>
      </c>
      <c r="P599" s="291" t="s">
        <v>2464</v>
      </c>
      <c r="Q599" s="239" t="s">
        <v>6342</v>
      </c>
    </row>
    <row r="600" spans="1:17">
      <c r="A600" s="239" t="s">
        <v>6321</v>
      </c>
      <c r="B600" s="239" t="s">
        <v>6347</v>
      </c>
      <c r="C600" s="291" t="s">
        <v>2469</v>
      </c>
      <c r="P600" s="291" t="s">
        <v>2469</v>
      </c>
      <c r="Q600" s="239" t="s">
        <v>6347</v>
      </c>
    </row>
    <row r="601" spans="1:17">
      <c r="A601" s="239" t="s">
        <v>4077</v>
      </c>
      <c r="B601" s="239" t="s">
        <v>6548</v>
      </c>
      <c r="C601" s="291" t="s">
        <v>2677</v>
      </c>
      <c r="P601" s="291" t="s">
        <v>2677</v>
      </c>
      <c r="Q601" s="239" t="s">
        <v>6548</v>
      </c>
    </row>
    <row r="602" spans="1:17">
      <c r="A602" s="239" t="s">
        <v>4524</v>
      </c>
      <c r="B602" s="239" t="s">
        <v>4625</v>
      </c>
      <c r="C602" s="291" t="s">
        <v>837</v>
      </c>
      <c r="P602" s="291" t="s">
        <v>837</v>
      </c>
      <c r="Q602" s="239" t="s">
        <v>4625</v>
      </c>
    </row>
    <row r="603" spans="1:17">
      <c r="A603" s="290" t="s">
        <v>4076</v>
      </c>
      <c r="B603" s="290" t="s">
        <v>4386</v>
      </c>
      <c r="C603" s="290" t="s">
        <v>610</v>
      </c>
      <c r="P603" s="290" t="s">
        <v>610</v>
      </c>
      <c r="Q603" s="290" t="s">
        <v>4386</v>
      </c>
    </row>
    <row r="604" spans="1:17">
      <c r="A604" s="239" t="s">
        <v>6321</v>
      </c>
      <c r="B604" s="239" t="s">
        <v>6351</v>
      </c>
      <c r="C604" s="291" t="s">
        <v>2473</v>
      </c>
      <c r="P604" s="291" t="s">
        <v>2473</v>
      </c>
      <c r="Q604" s="239" t="s">
        <v>6351</v>
      </c>
    </row>
    <row r="605" spans="1:17">
      <c r="A605" s="239" t="s">
        <v>6321</v>
      </c>
      <c r="B605" s="239" t="s">
        <v>6345</v>
      </c>
      <c r="C605" s="291" t="s">
        <v>2467</v>
      </c>
      <c r="P605" s="291" t="s">
        <v>2467</v>
      </c>
      <c r="Q605" s="239" t="s">
        <v>6345</v>
      </c>
    </row>
    <row r="606" spans="1:17">
      <c r="A606" s="239" t="s">
        <v>6321</v>
      </c>
      <c r="B606" s="239" t="s">
        <v>6368</v>
      </c>
      <c r="C606" s="291" t="s">
        <v>2490</v>
      </c>
      <c r="P606" s="291" t="s">
        <v>2490</v>
      </c>
      <c r="Q606" s="239" t="s">
        <v>6368</v>
      </c>
    </row>
    <row r="607" spans="1:17">
      <c r="A607" s="239" t="s">
        <v>6321</v>
      </c>
      <c r="B607" s="239" t="s">
        <v>6360</v>
      </c>
      <c r="C607" s="291" t="s">
        <v>2482</v>
      </c>
      <c r="P607" s="291" t="s">
        <v>2482</v>
      </c>
      <c r="Q607" s="239" t="s">
        <v>6360</v>
      </c>
    </row>
    <row r="608" spans="1:17">
      <c r="A608" s="239" t="s">
        <v>6321</v>
      </c>
      <c r="B608" s="239" t="s">
        <v>6330</v>
      </c>
      <c r="C608" s="291" t="s">
        <v>2452</v>
      </c>
      <c r="P608" s="291" t="s">
        <v>2452</v>
      </c>
      <c r="Q608" s="239" t="s">
        <v>6330</v>
      </c>
    </row>
    <row r="609" spans="1:17">
      <c r="A609" s="239" t="s">
        <v>6321</v>
      </c>
      <c r="B609" s="239" t="s">
        <v>6331</v>
      </c>
      <c r="C609" s="291" t="s">
        <v>2453</v>
      </c>
      <c r="P609" s="291" t="s">
        <v>2453</v>
      </c>
      <c r="Q609" s="239" t="s">
        <v>6331</v>
      </c>
    </row>
    <row r="610" spans="1:17">
      <c r="A610" s="239" t="s">
        <v>6321</v>
      </c>
      <c r="B610" s="239" t="s">
        <v>6371</v>
      </c>
      <c r="C610" s="291" t="s">
        <v>2493</v>
      </c>
      <c r="P610" s="291" t="s">
        <v>2493</v>
      </c>
      <c r="Q610" s="239" t="s">
        <v>6371</v>
      </c>
    </row>
    <row r="611" spans="1:17">
      <c r="A611" s="239" t="s">
        <v>6321</v>
      </c>
      <c r="B611" s="239" t="s">
        <v>6329</v>
      </c>
      <c r="C611" s="291" t="s">
        <v>2451</v>
      </c>
      <c r="P611" s="291" t="s">
        <v>2451</v>
      </c>
      <c r="Q611" s="239" t="s">
        <v>6329</v>
      </c>
    </row>
    <row r="612" spans="1:17">
      <c r="A612" s="239" t="s">
        <v>6321</v>
      </c>
      <c r="B612" s="239" t="s">
        <v>6332</v>
      </c>
      <c r="C612" s="291" t="s">
        <v>2454</v>
      </c>
      <c r="P612" s="291" t="s">
        <v>2454</v>
      </c>
      <c r="Q612" s="239" t="s">
        <v>6332</v>
      </c>
    </row>
    <row r="613" spans="1:17">
      <c r="A613" s="239" t="s">
        <v>6321</v>
      </c>
      <c r="B613" s="239" t="s">
        <v>6369</v>
      </c>
      <c r="C613" s="291" t="s">
        <v>2491</v>
      </c>
      <c r="P613" s="291" t="s">
        <v>2491</v>
      </c>
      <c r="Q613" s="239" t="s">
        <v>6369</v>
      </c>
    </row>
    <row r="614" spans="1:17">
      <c r="A614" s="239" t="s">
        <v>6321</v>
      </c>
      <c r="B614" s="239" t="s">
        <v>6333</v>
      </c>
      <c r="C614" s="291" t="s">
        <v>2455</v>
      </c>
      <c r="P614" s="291" t="s">
        <v>2455</v>
      </c>
      <c r="Q614" s="239" t="s">
        <v>6333</v>
      </c>
    </row>
    <row r="615" spans="1:17">
      <c r="A615" s="239" t="s">
        <v>6321</v>
      </c>
      <c r="B615" s="239" t="s">
        <v>6334</v>
      </c>
      <c r="C615" s="291" t="s">
        <v>2456</v>
      </c>
      <c r="P615" s="291" t="s">
        <v>2456</v>
      </c>
      <c r="Q615" s="239" t="s">
        <v>6334</v>
      </c>
    </row>
    <row r="616" spans="1:17">
      <c r="A616" s="290" t="s">
        <v>4519</v>
      </c>
      <c r="B616" s="290" t="s">
        <v>5168</v>
      </c>
      <c r="C616" s="290" t="s">
        <v>1417</v>
      </c>
      <c r="P616" s="290" t="s">
        <v>1417</v>
      </c>
      <c r="Q616" s="290" t="s">
        <v>5168</v>
      </c>
    </row>
    <row r="617" spans="1:17">
      <c r="A617" s="290" t="s">
        <v>4519</v>
      </c>
      <c r="B617" s="290" t="s">
        <v>4916</v>
      </c>
      <c r="C617" s="290" t="s">
        <v>1141</v>
      </c>
      <c r="P617" s="290" t="s">
        <v>1141</v>
      </c>
      <c r="Q617" s="290" t="s">
        <v>4916</v>
      </c>
    </row>
    <row r="618" spans="1:17">
      <c r="A618" s="239" t="s">
        <v>7623</v>
      </c>
      <c r="B618" s="239" t="s">
        <v>7874</v>
      </c>
      <c r="C618" s="291" t="s">
        <v>4035</v>
      </c>
      <c r="P618" s="291" t="s">
        <v>4035</v>
      </c>
      <c r="Q618" s="239" t="s">
        <v>7874</v>
      </c>
    </row>
    <row r="619" spans="1:17">
      <c r="A619" s="290" t="s">
        <v>4519</v>
      </c>
      <c r="B619" s="290" t="s">
        <v>5070</v>
      </c>
      <c r="C619" s="290" t="s">
        <v>1310</v>
      </c>
      <c r="P619" s="290" t="s">
        <v>1310</v>
      </c>
      <c r="Q619" s="290" t="s">
        <v>5070</v>
      </c>
    </row>
    <row r="620" spans="1:17">
      <c r="A620" s="290" t="s">
        <v>4076</v>
      </c>
      <c r="B620" s="290" t="s">
        <v>5664</v>
      </c>
      <c r="C620" s="290" t="s">
        <v>1769</v>
      </c>
      <c r="P620" s="290" t="s">
        <v>1769</v>
      </c>
      <c r="Q620" s="290" t="s">
        <v>5664</v>
      </c>
    </row>
    <row r="621" spans="1:17">
      <c r="A621" s="239" t="s">
        <v>4405</v>
      </c>
      <c r="B621" s="239" t="s">
        <v>4409</v>
      </c>
      <c r="C621" s="291" t="s">
        <v>628</v>
      </c>
      <c r="P621" s="291" t="s">
        <v>628</v>
      </c>
      <c r="Q621" s="239" t="s">
        <v>4409</v>
      </c>
    </row>
    <row r="622" spans="1:17">
      <c r="A622" s="239" t="s">
        <v>6321</v>
      </c>
      <c r="B622" s="239" t="s">
        <v>6327</v>
      </c>
      <c r="C622" s="291" t="s">
        <v>2449</v>
      </c>
      <c r="P622" s="291" t="s">
        <v>2449</v>
      </c>
      <c r="Q622" s="239" t="s">
        <v>6327</v>
      </c>
    </row>
    <row r="623" spans="1:17">
      <c r="A623" s="239" t="s">
        <v>6321</v>
      </c>
      <c r="B623" s="239" t="s">
        <v>6338</v>
      </c>
      <c r="C623" s="291" t="s">
        <v>2460</v>
      </c>
      <c r="P623" s="291" t="s">
        <v>2460</v>
      </c>
      <c r="Q623" s="239" t="s">
        <v>6338</v>
      </c>
    </row>
    <row r="624" spans="1:17">
      <c r="A624" s="239" t="s">
        <v>6321</v>
      </c>
      <c r="B624" s="239" t="s">
        <v>6335</v>
      </c>
      <c r="C624" s="291" t="s">
        <v>2457</v>
      </c>
      <c r="P624" s="291" t="s">
        <v>2457</v>
      </c>
      <c r="Q624" s="239" t="s">
        <v>6335</v>
      </c>
    </row>
    <row r="625" spans="1:17">
      <c r="A625" s="239" t="s">
        <v>6321</v>
      </c>
      <c r="B625" s="239" t="s">
        <v>6337</v>
      </c>
      <c r="C625" s="291" t="s">
        <v>2459</v>
      </c>
      <c r="P625" s="291" t="s">
        <v>2459</v>
      </c>
      <c r="Q625" s="239" t="s">
        <v>6337</v>
      </c>
    </row>
    <row r="626" spans="1:17">
      <c r="A626" s="239" t="s">
        <v>6321</v>
      </c>
      <c r="B626" s="239" t="s">
        <v>6336</v>
      </c>
      <c r="C626" s="291" t="s">
        <v>2458</v>
      </c>
      <c r="P626" s="291" t="s">
        <v>2458</v>
      </c>
      <c r="Q626" s="239" t="s">
        <v>6336</v>
      </c>
    </row>
    <row r="627" spans="1:17">
      <c r="A627" s="239" t="s">
        <v>6321</v>
      </c>
      <c r="B627" s="239" t="s">
        <v>6363</v>
      </c>
      <c r="C627" s="291" t="s">
        <v>2485</v>
      </c>
      <c r="P627" s="291" t="s">
        <v>2485</v>
      </c>
      <c r="Q627" s="239" t="s">
        <v>6363</v>
      </c>
    </row>
    <row r="628" spans="1:17">
      <c r="A628" s="239" t="s">
        <v>6321</v>
      </c>
      <c r="B628" s="239" t="s">
        <v>6362</v>
      </c>
      <c r="C628" s="291" t="s">
        <v>2484</v>
      </c>
      <c r="P628" s="291" t="s">
        <v>2484</v>
      </c>
      <c r="Q628" s="239" t="s">
        <v>6362</v>
      </c>
    </row>
    <row r="629" spans="1:17">
      <c r="A629" s="239" t="s">
        <v>6321</v>
      </c>
      <c r="B629" s="239" t="s">
        <v>6328</v>
      </c>
      <c r="C629" s="291" t="s">
        <v>2450</v>
      </c>
      <c r="P629" s="291" t="s">
        <v>2450</v>
      </c>
      <c r="Q629" s="239" t="s">
        <v>6328</v>
      </c>
    </row>
    <row r="630" spans="1:17">
      <c r="A630" s="239" t="s">
        <v>6321</v>
      </c>
      <c r="B630" s="239" t="s">
        <v>6361</v>
      </c>
      <c r="C630" s="291" t="s">
        <v>2483</v>
      </c>
      <c r="P630" s="291" t="s">
        <v>2483</v>
      </c>
      <c r="Q630" s="239" t="s">
        <v>6361</v>
      </c>
    </row>
    <row r="631" spans="1:17">
      <c r="A631" s="239" t="s">
        <v>6321</v>
      </c>
      <c r="B631" s="239" t="s">
        <v>6357</v>
      </c>
      <c r="C631" s="291" t="s">
        <v>2479</v>
      </c>
      <c r="P631" s="291" t="s">
        <v>2479</v>
      </c>
      <c r="Q631" s="239" t="s">
        <v>6357</v>
      </c>
    </row>
    <row r="632" spans="1:17">
      <c r="A632" s="239" t="s">
        <v>6321</v>
      </c>
      <c r="B632" s="239" t="s">
        <v>6366</v>
      </c>
      <c r="C632" s="291" t="s">
        <v>2488</v>
      </c>
      <c r="P632" s="291" t="s">
        <v>2488</v>
      </c>
      <c r="Q632" s="239" t="s">
        <v>6366</v>
      </c>
    </row>
    <row r="633" spans="1:17">
      <c r="A633" s="239" t="s">
        <v>6321</v>
      </c>
      <c r="B633" s="239" t="s">
        <v>6343</v>
      </c>
      <c r="C633" s="291" t="s">
        <v>2465</v>
      </c>
      <c r="P633" s="291" t="s">
        <v>2465</v>
      </c>
      <c r="Q633" s="239" t="s">
        <v>6343</v>
      </c>
    </row>
    <row r="634" spans="1:17">
      <c r="A634" s="290" t="s">
        <v>4076</v>
      </c>
      <c r="B634" s="290" t="s">
        <v>4347</v>
      </c>
      <c r="C634" s="290" t="s">
        <v>567</v>
      </c>
      <c r="P634" s="290" t="s">
        <v>567</v>
      </c>
      <c r="Q634" s="290" t="s">
        <v>4347</v>
      </c>
    </row>
    <row r="635" spans="1:17">
      <c r="A635" s="239" t="s">
        <v>4524</v>
      </c>
      <c r="B635" s="239" t="s">
        <v>4711</v>
      </c>
      <c r="C635" s="291" t="s">
        <v>927</v>
      </c>
      <c r="P635" s="291" t="s">
        <v>927</v>
      </c>
      <c r="Q635" s="239" t="s">
        <v>4711</v>
      </c>
    </row>
    <row r="636" spans="1:17">
      <c r="A636" s="239" t="s">
        <v>4524</v>
      </c>
      <c r="B636" s="239" t="s">
        <v>4709</v>
      </c>
      <c r="C636" s="291" t="s">
        <v>925</v>
      </c>
      <c r="P636" s="291" t="s">
        <v>925</v>
      </c>
      <c r="Q636" s="239" t="s">
        <v>4709</v>
      </c>
    </row>
    <row r="637" spans="1:17">
      <c r="A637" s="239" t="s">
        <v>4524</v>
      </c>
      <c r="B637" s="239" t="s">
        <v>4710</v>
      </c>
      <c r="C637" s="291" t="s">
        <v>926</v>
      </c>
      <c r="P637" s="291" t="s">
        <v>926</v>
      </c>
      <c r="Q637" s="239" t="s">
        <v>4710</v>
      </c>
    </row>
    <row r="638" spans="1:17">
      <c r="A638" s="239" t="s">
        <v>4524</v>
      </c>
      <c r="B638" s="239" t="s">
        <v>4525</v>
      </c>
      <c r="C638" s="291" t="s">
        <v>751</v>
      </c>
      <c r="P638" s="291" t="s">
        <v>751</v>
      </c>
      <c r="Q638" s="239" t="s">
        <v>4525</v>
      </c>
    </row>
    <row r="639" spans="1:17">
      <c r="A639" s="239" t="s">
        <v>4524</v>
      </c>
      <c r="B639" s="239" t="s">
        <v>4704</v>
      </c>
      <c r="C639" s="291" t="s">
        <v>920</v>
      </c>
      <c r="P639" s="291" t="s">
        <v>920</v>
      </c>
      <c r="Q639" s="239" t="s">
        <v>4704</v>
      </c>
    </row>
    <row r="640" spans="1:17">
      <c r="A640" s="239" t="s">
        <v>4524</v>
      </c>
      <c r="B640" s="239" t="s">
        <v>4728</v>
      </c>
      <c r="C640" s="291" t="s">
        <v>946</v>
      </c>
      <c r="P640" s="291" t="s">
        <v>946</v>
      </c>
      <c r="Q640" s="239" t="s">
        <v>4728</v>
      </c>
    </row>
    <row r="641" spans="1:17">
      <c r="A641" s="239" t="s">
        <v>6321</v>
      </c>
      <c r="B641" s="239" t="s">
        <v>6339</v>
      </c>
      <c r="C641" s="291" t="s">
        <v>2461</v>
      </c>
      <c r="P641" s="291" t="s">
        <v>2461</v>
      </c>
      <c r="Q641" s="239" t="s">
        <v>6339</v>
      </c>
    </row>
    <row r="642" spans="1:17">
      <c r="A642" s="239" t="s">
        <v>6321</v>
      </c>
      <c r="B642" s="239" t="s">
        <v>6374</v>
      </c>
      <c r="C642" s="291" t="s">
        <v>6375</v>
      </c>
      <c r="P642" s="291" t="s">
        <v>6375</v>
      </c>
      <c r="Q642" s="239" t="s">
        <v>6374</v>
      </c>
    </row>
    <row r="643" spans="1:17">
      <c r="A643" s="239" t="s">
        <v>6321</v>
      </c>
      <c r="B643" s="239" t="s">
        <v>6350</v>
      </c>
      <c r="C643" s="291" t="s">
        <v>2472</v>
      </c>
      <c r="P643" s="291" t="s">
        <v>2472</v>
      </c>
      <c r="Q643" s="239" t="s">
        <v>6350</v>
      </c>
    </row>
    <row r="644" spans="1:17">
      <c r="A644" s="290" t="s">
        <v>4076</v>
      </c>
      <c r="B644" s="290" t="s">
        <v>6180</v>
      </c>
      <c r="C644" s="290" t="s">
        <v>2293</v>
      </c>
      <c r="P644" s="290" t="s">
        <v>2293</v>
      </c>
      <c r="Q644" s="290" t="s">
        <v>6180</v>
      </c>
    </row>
    <row r="645" spans="1:17">
      <c r="A645" s="290" t="s">
        <v>4076</v>
      </c>
      <c r="B645" s="290" t="s">
        <v>6181</v>
      </c>
      <c r="C645" s="290" t="s">
        <v>2294</v>
      </c>
      <c r="P645" s="290" t="s">
        <v>2294</v>
      </c>
      <c r="Q645" s="290" t="s">
        <v>6181</v>
      </c>
    </row>
    <row r="646" spans="1:17">
      <c r="A646" s="290" t="s">
        <v>4076</v>
      </c>
      <c r="B646" s="290" t="s">
        <v>6182</v>
      </c>
      <c r="C646" s="290" t="s">
        <v>2295</v>
      </c>
      <c r="P646" s="290" t="s">
        <v>2295</v>
      </c>
      <c r="Q646" s="290" t="s">
        <v>6182</v>
      </c>
    </row>
    <row r="647" spans="1:17">
      <c r="A647" s="290" t="s">
        <v>4076</v>
      </c>
      <c r="B647" s="290" t="s">
        <v>6183</v>
      </c>
      <c r="C647" s="290" t="s">
        <v>2296</v>
      </c>
      <c r="P647" s="290" t="s">
        <v>2296</v>
      </c>
      <c r="Q647" s="290" t="s">
        <v>6183</v>
      </c>
    </row>
    <row r="648" spans="1:17">
      <c r="A648" s="290" t="s">
        <v>4076</v>
      </c>
      <c r="B648" s="290" t="s">
        <v>4626</v>
      </c>
      <c r="C648" s="290" t="s">
        <v>838</v>
      </c>
      <c r="P648" s="290" t="s">
        <v>838</v>
      </c>
      <c r="Q648" s="290" t="s">
        <v>4626</v>
      </c>
    </row>
    <row r="649" spans="1:17">
      <c r="A649" s="290" t="s">
        <v>4519</v>
      </c>
      <c r="B649" s="290" t="s">
        <v>5388</v>
      </c>
      <c r="C649" s="290" t="s">
        <v>5389</v>
      </c>
      <c r="P649" s="290" t="s">
        <v>5389</v>
      </c>
      <c r="Q649" s="290" t="s">
        <v>5388</v>
      </c>
    </row>
    <row r="650" spans="1:17">
      <c r="A650" s="239" t="s">
        <v>4524</v>
      </c>
      <c r="B650" s="239" t="s">
        <v>4828</v>
      </c>
      <c r="C650" s="291" t="s">
        <v>1052</v>
      </c>
      <c r="P650" s="291" t="s">
        <v>1052</v>
      </c>
      <c r="Q650" s="239" t="s">
        <v>4828</v>
      </c>
    </row>
    <row r="651" spans="1:17">
      <c r="A651" s="239" t="s">
        <v>4524</v>
      </c>
      <c r="B651" s="239" t="s">
        <v>4828</v>
      </c>
      <c r="C651" s="291" t="s">
        <v>1152</v>
      </c>
      <c r="P651" s="291" t="s">
        <v>1152</v>
      </c>
      <c r="Q651" s="239" t="s">
        <v>4828</v>
      </c>
    </row>
    <row r="652" spans="1:17">
      <c r="A652" s="239" t="s">
        <v>4524</v>
      </c>
      <c r="B652" s="239" t="s">
        <v>5165</v>
      </c>
      <c r="C652" s="291" t="s">
        <v>1414</v>
      </c>
      <c r="P652" s="291" t="s">
        <v>1414</v>
      </c>
      <c r="Q652" s="239" t="s">
        <v>5165</v>
      </c>
    </row>
    <row r="653" spans="1:17">
      <c r="A653" s="290" t="s">
        <v>4076</v>
      </c>
      <c r="B653" s="290" t="s">
        <v>6273</v>
      </c>
      <c r="C653" s="290" t="s">
        <v>2396</v>
      </c>
      <c r="P653" s="290" t="s">
        <v>2396</v>
      </c>
      <c r="Q653" s="290" t="s">
        <v>6273</v>
      </c>
    </row>
    <row r="654" spans="1:17">
      <c r="A654" s="290" t="s">
        <v>4519</v>
      </c>
      <c r="B654" s="290" t="s">
        <v>5160</v>
      </c>
      <c r="C654" s="290" t="s">
        <v>1409</v>
      </c>
      <c r="P654" s="290" t="s">
        <v>1409</v>
      </c>
      <c r="Q654" s="290" t="s">
        <v>5160</v>
      </c>
    </row>
    <row r="655" spans="1:17">
      <c r="A655" s="239" t="s">
        <v>4524</v>
      </c>
      <c r="B655" s="239" t="s">
        <v>4772</v>
      </c>
      <c r="C655" s="291" t="s">
        <v>991</v>
      </c>
      <c r="P655" s="291" t="s">
        <v>991</v>
      </c>
      <c r="Q655" s="239" t="s">
        <v>4772</v>
      </c>
    </row>
    <row r="656" spans="1:17">
      <c r="A656" s="239" t="s">
        <v>4524</v>
      </c>
      <c r="B656" s="239" t="s">
        <v>4749</v>
      </c>
      <c r="C656" s="291" t="s">
        <v>968</v>
      </c>
      <c r="P656" s="291" t="s">
        <v>968</v>
      </c>
      <c r="Q656" s="239" t="s">
        <v>4749</v>
      </c>
    </row>
    <row r="657" spans="1:17">
      <c r="A657" s="239" t="s">
        <v>4524</v>
      </c>
      <c r="B657" s="239" t="s">
        <v>4627</v>
      </c>
      <c r="C657" s="291" t="s">
        <v>839</v>
      </c>
      <c r="P657" s="291" t="s">
        <v>839</v>
      </c>
      <c r="Q657" s="239" t="s">
        <v>4627</v>
      </c>
    </row>
    <row r="658" spans="1:17">
      <c r="A658" s="290" t="s">
        <v>4519</v>
      </c>
      <c r="B658" s="290" t="s">
        <v>5430</v>
      </c>
      <c r="C658" s="290" t="s">
        <v>5431</v>
      </c>
      <c r="P658" s="290" t="s">
        <v>5431</v>
      </c>
      <c r="Q658" s="290" t="s">
        <v>5430</v>
      </c>
    </row>
    <row r="659" spans="1:17">
      <c r="A659" s="239" t="s">
        <v>4524</v>
      </c>
      <c r="B659" s="239" t="s">
        <v>5120</v>
      </c>
      <c r="C659" s="291" t="s">
        <v>1363</v>
      </c>
      <c r="P659" s="291" t="s">
        <v>1363</v>
      </c>
      <c r="Q659" s="239" t="s">
        <v>5120</v>
      </c>
    </row>
    <row r="660" spans="1:17">
      <c r="A660" s="290" t="s">
        <v>4519</v>
      </c>
      <c r="B660" s="290" t="s">
        <v>4891</v>
      </c>
      <c r="C660" s="290" t="s">
        <v>1116</v>
      </c>
      <c r="P660" s="290" t="s">
        <v>1116</v>
      </c>
      <c r="Q660" s="290" t="s">
        <v>4891</v>
      </c>
    </row>
    <row r="661" spans="1:17">
      <c r="A661" s="239" t="s">
        <v>4524</v>
      </c>
      <c r="B661" s="239" t="s">
        <v>1428</v>
      </c>
      <c r="C661" s="291" t="s">
        <v>1427</v>
      </c>
      <c r="P661" s="291" t="s">
        <v>1427</v>
      </c>
      <c r="Q661" s="239" t="s">
        <v>1428</v>
      </c>
    </row>
    <row r="662" spans="1:17">
      <c r="A662" s="290" t="s">
        <v>4076</v>
      </c>
      <c r="B662" s="290" t="s">
        <v>2324</v>
      </c>
      <c r="C662" s="290" t="s">
        <v>2323</v>
      </c>
      <c r="P662" s="290" t="s">
        <v>2323</v>
      </c>
      <c r="Q662" s="290" t="s">
        <v>2324</v>
      </c>
    </row>
    <row r="663" spans="1:17">
      <c r="A663" s="290" t="s">
        <v>4076</v>
      </c>
      <c r="B663" s="290" t="s">
        <v>6204</v>
      </c>
      <c r="C663" s="290" t="s">
        <v>2325</v>
      </c>
      <c r="P663" s="290" t="s">
        <v>2325</v>
      </c>
      <c r="Q663" s="290" t="s">
        <v>6204</v>
      </c>
    </row>
    <row r="664" spans="1:17">
      <c r="A664" s="290" t="s">
        <v>4076</v>
      </c>
      <c r="B664" s="290" t="s">
        <v>4334</v>
      </c>
      <c r="C664" s="290" t="s">
        <v>554</v>
      </c>
      <c r="P664" s="290" t="s">
        <v>554</v>
      </c>
      <c r="Q664" s="290" t="s">
        <v>4334</v>
      </c>
    </row>
    <row r="665" spans="1:17">
      <c r="A665" s="290" t="s">
        <v>4076</v>
      </c>
      <c r="B665" s="290" t="s">
        <v>4336</v>
      </c>
      <c r="C665" s="290" t="s">
        <v>556</v>
      </c>
      <c r="P665" s="290" t="s">
        <v>556</v>
      </c>
      <c r="Q665" s="290" t="s">
        <v>4336</v>
      </c>
    </row>
    <row r="666" spans="1:17">
      <c r="A666" s="290" t="s">
        <v>4076</v>
      </c>
      <c r="B666" s="290" t="s">
        <v>4335</v>
      </c>
      <c r="C666" s="290" t="s">
        <v>555</v>
      </c>
      <c r="P666" s="290" t="s">
        <v>555</v>
      </c>
      <c r="Q666" s="290" t="s">
        <v>4335</v>
      </c>
    </row>
    <row r="667" spans="1:17">
      <c r="A667" s="290" t="s">
        <v>4076</v>
      </c>
      <c r="B667" s="290" t="s">
        <v>5040</v>
      </c>
      <c r="C667" s="290" t="s">
        <v>1274</v>
      </c>
      <c r="P667" s="290" t="s">
        <v>1274</v>
      </c>
      <c r="Q667" s="290" t="s">
        <v>5040</v>
      </c>
    </row>
    <row r="668" spans="1:17">
      <c r="A668" s="239" t="s">
        <v>4077</v>
      </c>
      <c r="B668" s="239" t="s">
        <v>6575</v>
      </c>
      <c r="C668" s="291" t="s">
        <v>2706</v>
      </c>
      <c r="P668" s="291" t="s">
        <v>2706</v>
      </c>
      <c r="Q668" s="239" t="s">
        <v>6575</v>
      </c>
    </row>
    <row r="669" spans="1:17">
      <c r="A669" s="239" t="s">
        <v>4077</v>
      </c>
      <c r="B669" s="239" t="s">
        <v>6435</v>
      </c>
      <c r="C669" s="291" t="s">
        <v>2555</v>
      </c>
      <c r="P669" s="291" t="s">
        <v>2555</v>
      </c>
      <c r="Q669" s="239" t="s">
        <v>6435</v>
      </c>
    </row>
    <row r="670" spans="1:17">
      <c r="A670" s="239" t="s">
        <v>4077</v>
      </c>
      <c r="B670" s="239" t="s">
        <v>6452</v>
      </c>
      <c r="C670" s="291" t="s">
        <v>2572</v>
      </c>
      <c r="P670" s="291" t="s">
        <v>2572</v>
      </c>
      <c r="Q670" s="239" t="s">
        <v>6452</v>
      </c>
    </row>
    <row r="671" spans="1:17">
      <c r="A671" s="290" t="s">
        <v>4076</v>
      </c>
      <c r="B671" s="290" t="s">
        <v>6172</v>
      </c>
      <c r="C671" s="290" t="s">
        <v>2281</v>
      </c>
      <c r="P671" s="290" t="s">
        <v>2281</v>
      </c>
      <c r="Q671" s="290" t="s">
        <v>6172</v>
      </c>
    </row>
    <row r="672" spans="1:17">
      <c r="A672" s="290" t="s">
        <v>4076</v>
      </c>
      <c r="B672" s="290" t="s">
        <v>5898</v>
      </c>
      <c r="C672" s="290" t="s">
        <v>1989</v>
      </c>
      <c r="P672" s="290" t="s">
        <v>1989</v>
      </c>
      <c r="Q672" s="290" t="s">
        <v>5898</v>
      </c>
    </row>
    <row r="673" spans="1:17">
      <c r="A673" s="290" t="s">
        <v>4076</v>
      </c>
      <c r="B673" s="290" t="s">
        <v>5896</v>
      </c>
      <c r="C673" s="290" t="s">
        <v>1987</v>
      </c>
      <c r="P673" s="290" t="s">
        <v>1987</v>
      </c>
      <c r="Q673" s="290" t="s">
        <v>5896</v>
      </c>
    </row>
    <row r="674" spans="1:17">
      <c r="A674" s="239" t="s">
        <v>4077</v>
      </c>
      <c r="B674" s="239" t="s">
        <v>6451</v>
      </c>
      <c r="C674" s="291" t="s">
        <v>2571</v>
      </c>
      <c r="P674" s="291" t="s">
        <v>2571</v>
      </c>
      <c r="Q674" s="239" t="s">
        <v>6451</v>
      </c>
    </row>
    <row r="675" spans="1:17">
      <c r="A675" s="239" t="s">
        <v>4077</v>
      </c>
      <c r="B675" s="239" t="s">
        <v>6626</v>
      </c>
      <c r="C675" s="291" t="s">
        <v>2763</v>
      </c>
      <c r="P675" s="291" t="s">
        <v>2763</v>
      </c>
      <c r="Q675" s="239" t="s">
        <v>6626</v>
      </c>
    </row>
    <row r="676" spans="1:17">
      <c r="A676" s="239" t="s">
        <v>6321</v>
      </c>
      <c r="B676" s="239" t="s">
        <v>6359</v>
      </c>
      <c r="C676" s="291" t="s">
        <v>2481</v>
      </c>
      <c r="P676" s="291" t="s">
        <v>2481</v>
      </c>
      <c r="Q676" s="239" t="s">
        <v>6359</v>
      </c>
    </row>
    <row r="677" spans="1:17">
      <c r="A677" s="239" t="s">
        <v>6321</v>
      </c>
      <c r="B677" s="239" t="s">
        <v>6348</v>
      </c>
      <c r="C677" s="291" t="s">
        <v>2470</v>
      </c>
      <c r="P677" s="291" t="s">
        <v>2470</v>
      </c>
      <c r="Q677" s="239" t="s">
        <v>6348</v>
      </c>
    </row>
    <row r="678" spans="1:17">
      <c r="A678" s="239" t="s">
        <v>6321</v>
      </c>
      <c r="B678" s="239" t="s">
        <v>6365</v>
      </c>
      <c r="C678" s="291" t="s">
        <v>2487</v>
      </c>
      <c r="P678" s="291" t="s">
        <v>2487</v>
      </c>
      <c r="Q678" s="239" t="s">
        <v>6365</v>
      </c>
    </row>
    <row r="679" spans="1:17">
      <c r="A679" s="239" t="s">
        <v>6321</v>
      </c>
      <c r="B679" s="239" t="s">
        <v>6364</v>
      </c>
      <c r="C679" s="291" t="s">
        <v>2486</v>
      </c>
      <c r="P679" s="291" t="s">
        <v>2486</v>
      </c>
      <c r="Q679" s="239" t="s">
        <v>6364</v>
      </c>
    </row>
    <row r="680" spans="1:17">
      <c r="A680" s="239" t="s">
        <v>6321</v>
      </c>
      <c r="B680" s="239" t="s">
        <v>6344</v>
      </c>
      <c r="C680" s="291" t="s">
        <v>2466</v>
      </c>
      <c r="P680" s="291" t="s">
        <v>2466</v>
      </c>
      <c r="Q680" s="239" t="s">
        <v>6344</v>
      </c>
    </row>
    <row r="681" spans="1:17">
      <c r="A681" s="239" t="s">
        <v>6321</v>
      </c>
      <c r="B681" s="239" t="s">
        <v>6354</v>
      </c>
      <c r="C681" s="291" t="s">
        <v>2476</v>
      </c>
      <c r="P681" s="291" t="s">
        <v>2476</v>
      </c>
      <c r="Q681" s="239" t="s">
        <v>6354</v>
      </c>
    </row>
    <row r="682" spans="1:17">
      <c r="A682" s="239" t="s">
        <v>6321</v>
      </c>
      <c r="B682" s="239" t="s">
        <v>6349</v>
      </c>
      <c r="C682" s="291" t="s">
        <v>2471</v>
      </c>
      <c r="P682" s="291" t="s">
        <v>2471</v>
      </c>
      <c r="Q682" s="239" t="s">
        <v>6349</v>
      </c>
    </row>
    <row r="683" spans="1:17">
      <c r="A683" s="239" t="s">
        <v>6321</v>
      </c>
      <c r="B683" s="239" t="s">
        <v>6356</v>
      </c>
      <c r="C683" s="291" t="s">
        <v>2478</v>
      </c>
      <c r="P683" s="291" t="s">
        <v>2478</v>
      </c>
      <c r="Q683" s="239" t="s">
        <v>6356</v>
      </c>
    </row>
    <row r="684" spans="1:17">
      <c r="A684" s="239" t="s">
        <v>7623</v>
      </c>
      <c r="B684" s="239" t="s">
        <v>7848</v>
      </c>
      <c r="C684" s="291" t="s">
        <v>4002</v>
      </c>
      <c r="P684" s="291" t="s">
        <v>4002</v>
      </c>
      <c r="Q684" s="239" t="s">
        <v>7848</v>
      </c>
    </row>
    <row r="685" spans="1:17">
      <c r="A685" s="239" t="s">
        <v>7623</v>
      </c>
      <c r="B685" s="239" t="s">
        <v>7849</v>
      </c>
      <c r="C685" s="291" t="s">
        <v>4003</v>
      </c>
      <c r="P685" s="291" t="s">
        <v>4003</v>
      </c>
      <c r="Q685" s="239" t="s">
        <v>7849</v>
      </c>
    </row>
    <row r="686" spans="1:17">
      <c r="A686" s="239" t="s">
        <v>7623</v>
      </c>
      <c r="B686" s="239" t="s">
        <v>4000</v>
      </c>
      <c r="C686" s="291" t="s">
        <v>3999</v>
      </c>
      <c r="P686" s="291" t="s">
        <v>3999</v>
      </c>
      <c r="Q686" s="239" t="s">
        <v>4000</v>
      </c>
    </row>
    <row r="687" spans="1:17">
      <c r="A687" s="290" t="s">
        <v>4519</v>
      </c>
      <c r="B687" s="290" t="s">
        <v>5452</v>
      </c>
      <c r="C687" s="290" t="s">
        <v>5453</v>
      </c>
      <c r="P687" s="290" t="s">
        <v>5453</v>
      </c>
      <c r="Q687" s="290" t="s">
        <v>5452</v>
      </c>
    </row>
    <row r="688" spans="1:17">
      <c r="A688" s="239" t="s">
        <v>4524</v>
      </c>
      <c r="B688" s="239" t="s">
        <v>4776</v>
      </c>
      <c r="C688" s="291" t="s">
        <v>995</v>
      </c>
      <c r="P688" s="291" t="s">
        <v>995</v>
      </c>
      <c r="Q688" s="239" t="s">
        <v>4776</v>
      </c>
    </row>
    <row r="689" spans="1:17">
      <c r="A689" s="239" t="s">
        <v>5665</v>
      </c>
      <c r="B689" s="239" t="s">
        <v>5732</v>
      </c>
      <c r="C689" s="291" t="s">
        <v>1844</v>
      </c>
      <c r="P689" s="291" t="s">
        <v>1844</v>
      </c>
      <c r="Q689" s="239" t="s">
        <v>5732</v>
      </c>
    </row>
    <row r="690" spans="1:17">
      <c r="A690" s="239" t="s">
        <v>4077</v>
      </c>
      <c r="B690" s="239" t="s">
        <v>6454</v>
      </c>
      <c r="C690" s="291" t="s">
        <v>2574</v>
      </c>
      <c r="P690" s="291" t="s">
        <v>2574</v>
      </c>
      <c r="Q690" s="239" t="s">
        <v>6454</v>
      </c>
    </row>
    <row r="691" spans="1:17">
      <c r="A691" s="290" t="s">
        <v>4519</v>
      </c>
      <c r="B691" s="290" t="s">
        <v>5378</v>
      </c>
      <c r="C691" s="290" t="s">
        <v>1660</v>
      </c>
      <c r="P691" s="290" t="s">
        <v>1660</v>
      </c>
      <c r="Q691" s="290" t="s">
        <v>5378</v>
      </c>
    </row>
    <row r="692" spans="1:17">
      <c r="A692" s="290" t="s">
        <v>4519</v>
      </c>
      <c r="B692" s="290" t="s">
        <v>5316</v>
      </c>
      <c r="C692" s="290" t="s">
        <v>1586</v>
      </c>
      <c r="P692" s="290" t="s">
        <v>1586</v>
      </c>
      <c r="Q692" s="290" t="s">
        <v>5316</v>
      </c>
    </row>
    <row r="693" spans="1:17">
      <c r="A693" s="290" t="s">
        <v>4519</v>
      </c>
      <c r="B693" s="290" t="s">
        <v>5047</v>
      </c>
      <c r="C693" s="290" t="s">
        <v>1281</v>
      </c>
      <c r="P693" s="290" t="s">
        <v>1281</v>
      </c>
      <c r="Q693" s="290" t="s">
        <v>5047</v>
      </c>
    </row>
    <row r="694" spans="1:17">
      <c r="A694" s="239" t="s">
        <v>4524</v>
      </c>
      <c r="B694" s="239" t="s">
        <v>5495</v>
      </c>
      <c r="C694" s="291" t="s">
        <v>5496</v>
      </c>
      <c r="P694" s="291" t="s">
        <v>5496</v>
      </c>
      <c r="Q694" s="239" t="s">
        <v>5495</v>
      </c>
    </row>
    <row r="695" spans="1:17">
      <c r="A695" s="290" t="s">
        <v>4076</v>
      </c>
      <c r="B695" s="290" t="s">
        <v>6140</v>
      </c>
      <c r="C695" s="290" t="s">
        <v>2245</v>
      </c>
      <c r="P695" s="290" t="s">
        <v>2245</v>
      </c>
      <c r="Q695" s="290" t="s">
        <v>6140</v>
      </c>
    </row>
    <row r="696" spans="1:17">
      <c r="A696" s="290" t="s">
        <v>4519</v>
      </c>
      <c r="B696" s="290" t="s">
        <v>4872</v>
      </c>
      <c r="C696" s="290" t="s">
        <v>1097</v>
      </c>
      <c r="P696" s="290" t="s">
        <v>1097</v>
      </c>
      <c r="Q696" s="290" t="s">
        <v>4872</v>
      </c>
    </row>
    <row r="697" spans="1:17">
      <c r="A697" s="290" t="s">
        <v>4519</v>
      </c>
      <c r="B697" s="290" t="s">
        <v>4839</v>
      </c>
      <c r="C697" s="290" t="s">
        <v>1063</v>
      </c>
      <c r="P697" s="290" t="s">
        <v>1063</v>
      </c>
      <c r="Q697" s="290" t="s">
        <v>4839</v>
      </c>
    </row>
    <row r="698" spans="1:17">
      <c r="A698" s="290" t="s">
        <v>4076</v>
      </c>
      <c r="B698" s="290" t="s">
        <v>4461</v>
      </c>
      <c r="C698" s="290" t="s">
        <v>684</v>
      </c>
      <c r="P698" s="290" t="s">
        <v>684</v>
      </c>
      <c r="Q698" s="290" t="s">
        <v>4461</v>
      </c>
    </row>
    <row r="699" spans="1:17">
      <c r="A699" s="290" t="s">
        <v>4076</v>
      </c>
      <c r="B699" s="290" t="s">
        <v>4440</v>
      </c>
      <c r="C699" s="290" t="s">
        <v>661</v>
      </c>
      <c r="P699" s="290" t="s">
        <v>661</v>
      </c>
      <c r="Q699" s="290" t="s">
        <v>4440</v>
      </c>
    </row>
    <row r="700" spans="1:17">
      <c r="A700" s="290" t="s">
        <v>4076</v>
      </c>
      <c r="B700" s="290" t="s">
        <v>4467</v>
      </c>
      <c r="C700" s="290" t="s">
        <v>688</v>
      </c>
      <c r="P700" s="290" t="s">
        <v>688</v>
      </c>
      <c r="Q700" s="290" t="s">
        <v>4467</v>
      </c>
    </row>
    <row r="701" spans="1:17">
      <c r="A701" s="290" t="s">
        <v>4076</v>
      </c>
      <c r="B701" s="290" t="s">
        <v>4469</v>
      </c>
      <c r="C701" s="290" t="s">
        <v>690</v>
      </c>
      <c r="P701" s="290" t="s">
        <v>690</v>
      </c>
      <c r="Q701" s="290" t="s">
        <v>4469</v>
      </c>
    </row>
    <row r="702" spans="1:17">
      <c r="A702" s="290" t="s">
        <v>4076</v>
      </c>
      <c r="B702" s="290" t="s">
        <v>4437</v>
      </c>
      <c r="C702" s="290" t="s">
        <v>658</v>
      </c>
      <c r="P702" s="290" t="s">
        <v>658</v>
      </c>
      <c r="Q702" s="290" t="s">
        <v>4437</v>
      </c>
    </row>
    <row r="703" spans="1:17">
      <c r="A703" s="290" t="s">
        <v>4076</v>
      </c>
      <c r="B703" s="290" t="s">
        <v>4438</v>
      </c>
      <c r="C703" s="290" t="s">
        <v>659</v>
      </c>
      <c r="P703" s="290" t="s">
        <v>659</v>
      </c>
      <c r="Q703" s="290" t="s">
        <v>4438</v>
      </c>
    </row>
    <row r="704" spans="1:17">
      <c r="A704" s="290" t="s">
        <v>4076</v>
      </c>
      <c r="B704" s="290" t="s">
        <v>4441</v>
      </c>
      <c r="C704" s="290" t="s">
        <v>662</v>
      </c>
      <c r="P704" s="290" t="s">
        <v>662</v>
      </c>
      <c r="Q704" s="290" t="s">
        <v>4441</v>
      </c>
    </row>
    <row r="705" spans="1:17">
      <c r="A705" s="290" t="s">
        <v>4076</v>
      </c>
      <c r="B705" s="290" t="s">
        <v>4443</v>
      </c>
      <c r="C705" s="290" t="s">
        <v>664</v>
      </c>
      <c r="P705" s="290" t="s">
        <v>664</v>
      </c>
      <c r="Q705" s="290" t="s">
        <v>4443</v>
      </c>
    </row>
    <row r="706" spans="1:17">
      <c r="A706" s="290" t="s">
        <v>4076</v>
      </c>
      <c r="B706" s="290" t="s">
        <v>4444</v>
      </c>
      <c r="C706" s="290" t="s">
        <v>665</v>
      </c>
      <c r="P706" s="290" t="s">
        <v>665</v>
      </c>
      <c r="Q706" s="290" t="s">
        <v>4444</v>
      </c>
    </row>
    <row r="707" spans="1:17">
      <c r="A707" s="239" t="s">
        <v>4524</v>
      </c>
      <c r="B707" s="239" t="s">
        <v>4825</v>
      </c>
      <c r="C707" s="291" t="s">
        <v>1047</v>
      </c>
      <c r="P707" s="291" t="s">
        <v>1047</v>
      </c>
      <c r="Q707" s="239" t="s">
        <v>4825</v>
      </c>
    </row>
    <row r="708" spans="1:17">
      <c r="A708" s="290" t="s">
        <v>4519</v>
      </c>
      <c r="B708" s="290" t="s">
        <v>4863</v>
      </c>
      <c r="C708" s="290" t="s">
        <v>1088</v>
      </c>
      <c r="P708" s="290" t="s">
        <v>1088</v>
      </c>
      <c r="Q708" s="290" t="s">
        <v>4863</v>
      </c>
    </row>
    <row r="709" spans="1:17">
      <c r="A709" s="290" t="s">
        <v>4519</v>
      </c>
      <c r="B709" s="290" t="s">
        <v>4986</v>
      </c>
      <c r="C709" s="290" t="s">
        <v>1214</v>
      </c>
      <c r="P709" s="290" t="s">
        <v>1214</v>
      </c>
      <c r="Q709" s="290" t="s">
        <v>4986</v>
      </c>
    </row>
    <row r="710" spans="1:17">
      <c r="A710" s="290" t="s">
        <v>4519</v>
      </c>
      <c r="B710" s="290" t="s">
        <v>5377</v>
      </c>
      <c r="C710" s="290" t="s">
        <v>1659</v>
      </c>
      <c r="P710" s="290" t="s">
        <v>1659</v>
      </c>
      <c r="Q710" s="290" t="s">
        <v>5377</v>
      </c>
    </row>
    <row r="711" spans="1:17">
      <c r="A711" s="239" t="s">
        <v>4524</v>
      </c>
      <c r="B711" s="239" t="s">
        <v>4786</v>
      </c>
      <c r="C711" s="291" t="s">
        <v>1005</v>
      </c>
      <c r="P711" s="291" t="s">
        <v>1005</v>
      </c>
      <c r="Q711" s="239" t="s">
        <v>4786</v>
      </c>
    </row>
    <row r="712" spans="1:17">
      <c r="A712" s="239" t="s">
        <v>4524</v>
      </c>
      <c r="B712" s="239" t="s">
        <v>5364</v>
      </c>
      <c r="C712" s="291" t="s">
        <v>1644</v>
      </c>
      <c r="P712" s="291" t="s">
        <v>1644</v>
      </c>
      <c r="Q712" s="239" t="s">
        <v>5364</v>
      </c>
    </row>
    <row r="713" spans="1:17">
      <c r="A713" s="239" t="s">
        <v>5665</v>
      </c>
      <c r="B713" s="239" t="s">
        <v>5682</v>
      </c>
      <c r="C713" s="291" t="s">
        <v>1788</v>
      </c>
      <c r="P713" s="291" t="s">
        <v>1788</v>
      </c>
      <c r="Q713" s="239" t="s">
        <v>5682</v>
      </c>
    </row>
    <row r="714" spans="1:17">
      <c r="A714" s="290" t="s">
        <v>4076</v>
      </c>
      <c r="B714" s="290" t="s">
        <v>4725</v>
      </c>
      <c r="C714" s="290" t="s">
        <v>943</v>
      </c>
      <c r="P714" s="290" t="s">
        <v>943</v>
      </c>
      <c r="Q714" s="290" t="s">
        <v>4725</v>
      </c>
    </row>
    <row r="715" spans="1:17">
      <c r="A715" s="290" t="s">
        <v>4076</v>
      </c>
      <c r="B715" s="290" t="s">
        <v>4422</v>
      </c>
      <c r="C715" s="290" t="s">
        <v>643</v>
      </c>
      <c r="P715" s="290" t="s">
        <v>643</v>
      </c>
      <c r="Q715" s="290" t="s">
        <v>4422</v>
      </c>
    </row>
    <row r="716" spans="1:17">
      <c r="A716" s="290" t="s">
        <v>4076</v>
      </c>
      <c r="B716" s="290" t="s">
        <v>4416</v>
      </c>
      <c r="C716" s="290" t="s">
        <v>637</v>
      </c>
      <c r="P716" s="290" t="s">
        <v>637</v>
      </c>
      <c r="Q716" s="290" t="s">
        <v>4416</v>
      </c>
    </row>
    <row r="717" spans="1:17">
      <c r="A717" s="290" t="s">
        <v>4076</v>
      </c>
      <c r="B717" s="290" t="s">
        <v>4415</v>
      </c>
      <c r="C717" s="290" t="s">
        <v>636</v>
      </c>
      <c r="P717" s="290" t="s">
        <v>636</v>
      </c>
      <c r="Q717" s="290" t="s">
        <v>4415</v>
      </c>
    </row>
    <row r="718" spans="1:17">
      <c r="A718" s="290" t="s">
        <v>4076</v>
      </c>
      <c r="B718" s="290" t="s">
        <v>4414</v>
      </c>
      <c r="C718" s="290" t="s">
        <v>635</v>
      </c>
      <c r="P718" s="290" t="s">
        <v>635</v>
      </c>
      <c r="Q718" s="290" t="s">
        <v>4414</v>
      </c>
    </row>
    <row r="719" spans="1:17">
      <c r="A719" s="290" t="s">
        <v>4076</v>
      </c>
      <c r="B719" s="290" t="s">
        <v>4417</v>
      </c>
      <c r="C719" s="290" t="s">
        <v>638</v>
      </c>
      <c r="P719" s="290" t="s">
        <v>638</v>
      </c>
      <c r="Q719" s="290" t="s">
        <v>4417</v>
      </c>
    </row>
    <row r="720" spans="1:17">
      <c r="A720" s="290" t="s">
        <v>4076</v>
      </c>
      <c r="B720" s="290" t="s">
        <v>4428</v>
      </c>
      <c r="C720" s="290" t="s">
        <v>649</v>
      </c>
      <c r="P720" s="290" t="s">
        <v>649</v>
      </c>
      <c r="Q720" s="290" t="s">
        <v>4428</v>
      </c>
    </row>
    <row r="721" spans="1:17">
      <c r="A721" s="290" t="s">
        <v>4076</v>
      </c>
      <c r="B721" s="290" t="s">
        <v>4421</v>
      </c>
      <c r="C721" s="290" t="s">
        <v>642</v>
      </c>
      <c r="P721" s="290" t="s">
        <v>642</v>
      </c>
      <c r="Q721" s="290" t="s">
        <v>4421</v>
      </c>
    </row>
    <row r="722" spans="1:17">
      <c r="A722" s="290" t="s">
        <v>4076</v>
      </c>
      <c r="B722" s="290" t="s">
        <v>4423</v>
      </c>
      <c r="C722" s="290" t="s">
        <v>644</v>
      </c>
      <c r="P722" s="290" t="s">
        <v>644</v>
      </c>
      <c r="Q722" s="290" t="s">
        <v>4423</v>
      </c>
    </row>
    <row r="723" spans="1:17">
      <c r="A723" s="290" t="s">
        <v>4076</v>
      </c>
      <c r="B723" s="290" t="s">
        <v>4419</v>
      </c>
      <c r="C723" s="290" t="s">
        <v>640</v>
      </c>
      <c r="P723" s="290" t="s">
        <v>640</v>
      </c>
      <c r="Q723" s="290" t="s">
        <v>4419</v>
      </c>
    </row>
    <row r="724" spans="1:17">
      <c r="A724" s="290" t="s">
        <v>4076</v>
      </c>
      <c r="B724" s="290" t="s">
        <v>4420</v>
      </c>
      <c r="C724" s="290" t="s">
        <v>641</v>
      </c>
      <c r="P724" s="290" t="s">
        <v>641</v>
      </c>
      <c r="Q724" s="290" t="s">
        <v>4420</v>
      </c>
    </row>
    <row r="725" spans="1:17">
      <c r="A725" s="290" t="s">
        <v>4076</v>
      </c>
      <c r="B725" s="290" t="s">
        <v>4425</v>
      </c>
      <c r="C725" s="290" t="s">
        <v>646</v>
      </c>
      <c r="P725" s="290" t="s">
        <v>646</v>
      </c>
      <c r="Q725" s="290" t="s">
        <v>4425</v>
      </c>
    </row>
    <row r="726" spans="1:17">
      <c r="A726" s="290" t="s">
        <v>4076</v>
      </c>
      <c r="B726" s="290" t="s">
        <v>4424</v>
      </c>
      <c r="C726" s="290" t="s">
        <v>645</v>
      </c>
      <c r="P726" s="290" t="s">
        <v>645</v>
      </c>
      <c r="Q726" s="290" t="s">
        <v>4424</v>
      </c>
    </row>
    <row r="727" spans="1:17">
      <c r="A727" s="290" t="s">
        <v>4076</v>
      </c>
      <c r="B727" s="290" t="s">
        <v>4429</v>
      </c>
      <c r="C727" s="290" t="s">
        <v>650</v>
      </c>
      <c r="P727" s="290" t="s">
        <v>650</v>
      </c>
      <c r="Q727" s="290" t="s">
        <v>4429</v>
      </c>
    </row>
    <row r="728" spans="1:17">
      <c r="A728" s="290" t="s">
        <v>4076</v>
      </c>
      <c r="B728" s="290" t="s">
        <v>4418</v>
      </c>
      <c r="C728" s="290" t="s">
        <v>639</v>
      </c>
      <c r="P728" s="290" t="s">
        <v>639</v>
      </c>
      <c r="Q728" s="290" t="s">
        <v>4418</v>
      </c>
    </row>
    <row r="729" spans="1:17">
      <c r="A729" s="239" t="s">
        <v>4524</v>
      </c>
      <c r="B729" s="239" t="s">
        <v>5371</v>
      </c>
      <c r="C729" s="291" t="s">
        <v>1651</v>
      </c>
      <c r="P729" s="291" t="s">
        <v>1651</v>
      </c>
      <c r="Q729" s="239" t="s">
        <v>5371</v>
      </c>
    </row>
    <row r="730" spans="1:17">
      <c r="A730" s="239" t="s">
        <v>4524</v>
      </c>
      <c r="B730" s="239" t="s">
        <v>5392</v>
      </c>
      <c r="C730" s="291" t="s">
        <v>5393</v>
      </c>
      <c r="P730" s="291" t="s">
        <v>5393</v>
      </c>
      <c r="Q730" s="239" t="s">
        <v>5392</v>
      </c>
    </row>
    <row r="731" spans="1:17">
      <c r="A731" s="239" t="s">
        <v>4524</v>
      </c>
      <c r="B731" s="239" t="s">
        <v>4903</v>
      </c>
      <c r="C731" s="291" t="s">
        <v>1128</v>
      </c>
      <c r="P731" s="291" t="s">
        <v>1128</v>
      </c>
      <c r="Q731" s="239" t="s">
        <v>4903</v>
      </c>
    </row>
    <row r="732" spans="1:17">
      <c r="A732" s="290" t="s">
        <v>4076</v>
      </c>
      <c r="B732" s="290" t="s">
        <v>4494</v>
      </c>
      <c r="C732" s="290" t="s">
        <v>715</v>
      </c>
      <c r="P732" s="290" t="s">
        <v>715</v>
      </c>
      <c r="Q732" s="290" t="s">
        <v>4494</v>
      </c>
    </row>
    <row r="733" spans="1:17">
      <c r="A733" s="290" t="s">
        <v>4076</v>
      </c>
      <c r="B733" s="290" t="s">
        <v>4491</v>
      </c>
      <c r="C733" s="290" t="s">
        <v>712</v>
      </c>
      <c r="P733" s="290" t="s">
        <v>712</v>
      </c>
      <c r="Q733" s="290" t="s">
        <v>4491</v>
      </c>
    </row>
    <row r="734" spans="1:17">
      <c r="A734" s="290" t="s">
        <v>4076</v>
      </c>
      <c r="B734" s="290" t="s">
        <v>4501</v>
      </c>
      <c r="C734" s="290" t="s">
        <v>722</v>
      </c>
      <c r="P734" s="290" t="s">
        <v>722</v>
      </c>
      <c r="Q734" s="290" t="s">
        <v>4501</v>
      </c>
    </row>
    <row r="735" spans="1:17">
      <c r="A735" s="290" t="s">
        <v>4076</v>
      </c>
      <c r="B735" s="290" t="s">
        <v>4502</v>
      </c>
      <c r="C735" s="290" t="s">
        <v>723</v>
      </c>
      <c r="P735" s="290" t="s">
        <v>723</v>
      </c>
      <c r="Q735" s="290" t="s">
        <v>4502</v>
      </c>
    </row>
    <row r="736" spans="1:17">
      <c r="A736" s="290" t="s">
        <v>4076</v>
      </c>
      <c r="B736" s="290" t="s">
        <v>4489</v>
      </c>
      <c r="C736" s="290" t="s">
        <v>710</v>
      </c>
      <c r="P736" s="290" t="s">
        <v>710</v>
      </c>
      <c r="Q736" s="290" t="s">
        <v>4489</v>
      </c>
    </row>
    <row r="737" spans="1:17">
      <c r="A737" s="290" t="s">
        <v>4076</v>
      </c>
      <c r="B737" s="290" t="s">
        <v>4497</v>
      </c>
      <c r="C737" s="290" t="s">
        <v>718</v>
      </c>
      <c r="P737" s="290" t="s">
        <v>718</v>
      </c>
      <c r="Q737" s="290" t="s">
        <v>4497</v>
      </c>
    </row>
    <row r="738" spans="1:17">
      <c r="A738" s="290" t="s">
        <v>4076</v>
      </c>
      <c r="B738" s="290" t="s">
        <v>4474</v>
      </c>
      <c r="C738" s="290" t="s">
        <v>695</v>
      </c>
      <c r="P738" s="290" t="s">
        <v>695</v>
      </c>
      <c r="Q738" s="290" t="s">
        <v>4474</v>
      </c>
    </row>
    <row r="739" spans="1:17">
      <c r="A739" s="290" t="s">
        <v>4076</v>
      </c>
      <c r="B739" s="290" t="s">
        <v>4475</v>
      </c>
      <c r="C739" s="290" t="s">
        <v>696</v>
      </c>
      <c r="P739" s="290" t="s">
        <v>696</v>
      </c>
      <c r="Q739" s="290" t="s">
        <v>4475</v>
      </c>
    </row>
    <row r="740" spans="1:17">
      <c r="A740" s="290" t="s">
        <v>4076</v>
      </c>
      <c r="B740" s="290" t="s">
        <v>4476</v>
      </c>
      <c r="C740" s="290" t="s">
        <v>697</v>
      </c>
      <c r="P740" s="290" t="s">
        <v>697</v>
      </c>
      <c r="Q740" s="290" t="s">
        <v>4476</v>
      </c>
    </row>
    <row r="741" spans="1:17">
      <c r="A741" s="290" t="s">
        <v>4076</v>
      </c>
      <c r="B741" s="290" t="s">
        <v>4478</v>
      </c>
      <c r="C741" s="290" t="s">
        <v>699</v>
      </c>
      <c r="P741" s="290" t="s">
        <v>699</v>
      </c>
      <c r="Q741" s="290" t="s">
        <v>4478</v>
      </c>
    </row>
    <row r="742" spans="1:17">
      <c r="A742" s="290" t="s">
        <v>4076</v>
      </c>
      <c r="B742" s="290" t="s">
        <v>4479</v>
      </c>
      <c r="C742" s="290" t="s">
        <v>700</v>
      </c>
      <c r="P742" s="290" t="s">
        <v>700</v>
      </c>
      <c r="Q742" s="290" t="s">
        <v>4479</v>
      </c>
    </row>
    <row r="743" spans="1:17">
      <c r="A743" s="290" t="s">
        <v>4076</v>
      </c>
      <c r="B743" s="290" t="s">
        <v>4481</v>
      </c>
      <c r="C743" s="290" t="s">
        <v>702</v>
      </c>
      <c r="P743" s="290" t="s">
        <v>702</v>
      </c>
      <c r="Q743" s="290" t="s">
        <v>4481</v>
      </c>
    </row>
    <row r="744" spans="1:17">
      <c r="A744" s="290" t="s">
        <v>4076</v>
      </c>
      <c r="B744" s="290" t="s">
        <v>4483</v>
      </c>
      <c r="C744" s="290" t="s">
        <v>704</v>
      </c>
      <c r="P744" s="290" t="s">
        <v>704</v>
      </c>
      <c r="Q744" s="290" t="s">
        <v>4483</v>
      </c>
    </row>
    <row r="745" spans="1:17">
      <c r="A745" s="290" t="s">
        <v>4076</v>
      </c>
      <c r="B745" s="290" t="s">
        <v>4484</v>
      </c>
      <c r="C745" s="290" t="s">
        <v>705</v>
      </c>
      <c r="P745" s="290" t="s">
        <v>705</v>
      </c>
      <c r="Q745" s="290" t="s">
        <v>4484</v>
      </c>
    </row>
    <row r="746" spans="1:17">
      <c r="A746" s="290" t="s">
        <v>4076</v>
      </c>
      <c r="B746" s="290" t="s">
        <v>4485</v>
      </c>
      <c r="C746" s="290" t="s">
        <v>706</v>
      </c>
      <c r="P746" s="290" t="s">
        <v>706</v>
      </c>
      <c r="Q746" s="290" t="s">
        <v>4485</v>
      </c>
    </row>
    <row r="747" spans="1:17">
      <c r="A747" s="290" t="s">
        <v>4076</v>
      </c>
      <c r="B747" s="290" t="s">
        <v>4503</v>
      </c>
      <c r="C747" s="290" t="s">
        <v>724</v>
      </c>
      <c r="P747" s="290" t="s">
        <v>724</v>
      </c>
      <c r="Q747" s="290" t="s">
        <v>4503</v>
      </c>
    </row>
    <row r="748" spans="1:17">
      <c r="A748" s="290" t="s">
        <v>4076</v>
      </c>
      <c r="B748" s="290" t="s">
        <v>4488</v>
      </c>
      <c r="C748" s="290" t="s">
        <v>709</v>
      </c>
      <c r="P748" s="290" t="s">
        <v>709</v>
      </c>
      <c r="Q748" s="290" t="s">
        <v>4488</v>
      </c>
    </row>
    <row r="749" spans="1:17">
      <c r="A749" s="239" t="s">
        <v>4077</v>
      </c>
      <c r="B749" s="239" t="s">
        <v>6513</v>
      </c>
      <c r="C749" s="291" t="s">
        <v>2642</v>
      </c>
      <c r="P749" s="291" t="s">
        <v>2642</v>
      </c>
      <c r="Q749" s="239" t="s">
        <v>6513</v>
      </c>
    </row>
    <row r="750" spans="1:17">
      <c r="A750" s="239" t="s">
        <v>4077</v>
      </c>
      <c r="B750" s="239" t="s">
        <v>6565</v>
      </c>
      <c r="C750" s="291" t="s">
        <v>2696</v>
      </c>
      <c r="P750" s="291" t="s">
        <v>2696</v>
      </c>
      <c r="Q750" s="239" t="s">
        <v>6565</v>
      </c>
    </row>
    <row r="751" spans="1:17">
      <c r="A751" s="239" t="s">
        <v>4077</v>
      </c>
      <c r="B751" s="239" t="s">
        <v>6652</v>
      </c>
      <c r="C751" s="291" t="s">
        <v>2789</v>
      </c>
      <c r="P751" s="291" t="s">
        <v>2789</v>
      </c>
      <c r="Q751" s="239" t="s">
        <v>6652</v>
      </c>
    </row>
    <row r="752" spans="1:17">
      <c r="A752" s="239" t="s">
        <v>4077</v>
      </c>
      <c r="B752" s="239" t="s">
        <v>6653</v>
      </c>
      <c r="C752" s="291" t="s">
        <v>2790</v>
      </c>
      <c r="P752" s="291" t="s">
        <v>2790</v>
      </c>
      <c r="Q752" s="239" t="s">
        <v>6653</v>
      </c>
    </row>
    <row r="753" spans="1:17">
      <c r="A753" s="290" t="s">
        <v>4076</v>
      </c>
      <c r="B753" s="290" t="s">
        <v>4508</v>
      </c>
      <c r="C753" s="290" t="s">
        <v>729</v>
      </c>
      <c r="P753" s="290" t="s">
        <v>729</v>
      </c>
      <c r="Q753" s="290" t="s">
        <v>4508</v>
      </c>
    </row>
    <row r="754" spans="1:17">
      <c r="A754" s="290" t="s">
        <v>4076</v>
      </c>
      <c r="B754" s="290" t="s">
        <v>4509</v>
      </c>
      <c r="C754" s="290" t="s">
        <v>730</v>
      </c>
      <c r="P754" s="290" t="s">
        <v>730</v>
      </c>
      <c r="Q754" s="290" t="s">
        <v>4509</v>
      </c>
    </row>
    <row r="755" spans="1:17">
      <c r="A755" s="290" t="s">
        <v>4076</v>
      </c>
      <c r="B755" s="290" t="s">
        <v>4507</v>
      </c>
      <c r="C755" s="290" t="s">
        <v>728</v>
      </c>
      <c r="P755" s="290" t="s">
        <v>728</v>
      </c>
      <c r="Q755" s="290" t="s">
        <v>4507</v>
      </c>
    </row>
    <row r="756" spans="1:17">
      <c r="A756" s="290" t="s">
        <v>4076</v>
      </c>
      <c r="B756" s="290" t="s">
        <v>4517</v>
      </c>
      <c r="C756" s="290" t="s">
        <v>741</v>
      </c>
      <c r="P756" s="290" t="s">
        <v>741</v>
      </c>
      <c r="Q756" s="290" t="s">
        <v>4517</v>
      </c>
    </row>
    <row r="757" spans="1:17">
      <c r="A757" s="290" t="s">
        <v>4519</v>
      </c>
      <c r="B757" s="290" t="s">
        <v>5079</v>
      </c>
      <c r="C757" s="290" t="s">
        <v>1319</v>
      </c>
      <c r="P757" s="290" t="s">
        <v>1319</v>
      </c>
      <c r="Q757" s="290" t="s">
        <v>5079</v>
      </c>
    </row>
    <row r="758" spans="1:17">
      <c r="A758" s="290" t="s">
        <v>4519</v>
      </c>
      <c r="B758" s="290" t="s">
        <v>5424</v>
      </c>
      <c r="C758" s="290" t="s">
        <v>5425</v>
      </c>
      <c r="P758" s="290" t="s">
        <v>5425</v>
      </c>
      <c r="Q758" s="290" t="s">
        <v>5424</v>
      </c>
    </row>
    <row r="759" spans="1:17">
      <c r="A759" s="290" t="s">
        <v>4519</v>
      </c>
      <c r="B759" s="290" t="s">
        <v>5397</v>
      </c>
      <c r="C759" s="290" t="s">
        <v>5398</v>
      </c>
      <c r="P759" s="290" t="s">
        <v>5398</v>
      </c>
      <c r="Q759" s="290" t="s">
        <v>5397</v>
      </c>
    </row>
    <row r="760" spans="1:17">
      <c r="A760" s="290" t="s">
        <v>4076</v>
      </c>
      <c r="B760" s="290" t="s">
        <v>5592</v>
      </c>
      <c r="C760" s="290" t="s">
        <v>1703</v>
      </c>
      <c r="P760" s="290" t="s">
        <v>1703</v>
      </c>
      <c r="Q760" s="290" t="s">
        <v>5592</v>
      </c>
    </row>
    <row r="761" spans="1:17">
      <c r="A761" s="290" t="s">
        <v>4076</v>
      </c>
      <c r="B761" s="290" t="s">
        <v>5598</v>
      </c>
      <c r="C761" s="290" t="s">
        <v>1709</v>
      </c>
      <c r="P761" s="290" t="s">
        <v>1709</v>
      </c>
      <c r="Q761" s="290" t="s">
        <v>5598</v>
      </c>
    </row>
    <row r="762" spans="1:17">
      <c r="A762" s="239" t="s">
        <v>4076</v>
      </c>
      <c r="B762" s="239" t="s">
        <v>5611</v>
      </c>
      <c r="C762" s="291" t="s">
        <v>5612</v>
      </c>
      <c r="P762" s="291" t="s">
        <v>5612</v>
      </c>
      <c r="Q762" s="239" t="s">
        <v>5611</v>
      </c>
    </row>
    <row r="763" spans="1:17">
      <c r="A763" s="290" t="s">
        <v>4076</v>
      </c>
      <c r="B763" s="290" t="s">
        <v>5610</v>
      </c>
      <c r="C763" s="290" t="s">
        <v>1727</v>
      </c>
      <c r="P763" s="290" t="s">
        <v>1727</v>
      </c>
      <c r="Q763" s="290" t="s">
        <v>5610</v>
      </c>
    </row>
    <row r="764" spans="1:17">
      <c r="A764" s="290" t="s">
        <v>4076</v>
      </c>
      <c r="B764" s="290" t="s">
        <v>5588</v>
      </c>
      <c r="C764" s="290" t="s">
        <v>1697</v>
      </c>
      <c r="P764" s="290" t="s">
        <v>1697</v>
      </c>
      <c r="Q764" s="290" t="s">
        <v>5588</v>
      </c>
    </row>
    <row r="765" spans="1:17">
      <c r="A765" s="290" t="s">
        <v>4076</v>
      </c>
      <c r="B765" s="290" t="s">
        <v>5593</v>
      </c>
      <c r="C765" s="290" t="s">
        <v>1704</v>
      </c>
      <c r="P765" s="290" t="s">
        <v>1704</v>
      </c>
      <c r="Q765" s="290" t="s">
        <v>5593</v>
      </c>
    </row>
    <row r="766" spans="1:17">
      <c r="A766" s="290" t="s">
        <v>4076</v>
      </c>
      <c r="B766" s="290" t="s">
        <v>5595</v>
      </c>
      <c r="C766" s="290" t="s">
        <v>1706</v>
      </c>
      <c r="P766" s="290" t="s">
        <v>1706</v>
      </c>
      <c r="Q766" s="290" t="s">
        <v>5595</v>
      </c>
    </row>
    <row r="767" spans="1:17">
      <c r="A767" s="290" t="s">
        <v>4076</v>
      </c>
      <c r="B767" s="290" t="s">
        <v>5606</v>
      </c>
      <c r="C767" s="290" t="s">
        <v>1719</v>
      </c>
      <c r="P767" s="290" t="s">
        <v>1719</v>
      </c>
      <c r="Q767" s="290" t="s">
        <v>5606</v>
      </c>
    </row>
    <row r="768" spans="1:17">
      <c r="A768" s="290" t="s">
        <v>4076</v>
      </c>
      <c r="B768" s="290" t="s">
        <v>5603</v>
      </c>
      <c r="C768" s="290" t="s">
        <v>1716</v>
      </c>
      <c r="P768" s="290" t="s">
        <v>1716</v>
      </c>
      <c r="Q768" s="290" t="s">
        <v>5603</v>
      </c>
    </row>
    <row r="769" spans="1:17">
      <c r="A769" s="290" t="s">
        <v>4076</v>
      </c>
      <c r="B769" s="290" t="s">
        <v>5597</v>
      </c>
      <c r="C769" s="290" t="s">
        <v>1708</v>
      </c>
      <c r="P769" s="290" t="s">
        <v>1708</v>
      </c>
      <c r="Q769" s="290" t="s">
        <v>5597</v>
      </c>
    </row>
    <row r="770" spans="1:17">
      <c r="A770" s="290" t="s">
        <v>4076</v>
      </c>
      <c r="B770" s="290" t="s">
        <v>5599</v>
      </c>
      <c r="C770" s="290" t="s">
        <v>1712</v>
      </c>
      <c r="P770" s="290" t="s">
        <v>1712</v>
      </c>
      <c r="Q770" s="290" t="s">
        <v>5599</v>
      </c>
    </row>
    <row r="771" spans="1:17">
      <c r="A771" s="290" t="s">
        <v>4076</v>
      </c>
      <c r="B771" s="290" t="s">
        <v>1711</v>
      </c>
      <c r="C771" s="290" t="s">
        <v>1710</v>
      </c>
      <c r="P771" s="290" t="s">
        <v>1710</v>
      </c>
      <c r="Q771" s="290" t="s">
        <v>1711</v>
      </c>
    </row>
    <row r="772" spans="1:17">
      <c r="A772" s="290" t="s">
        <v>4076</v>
      </c>
      <c r="B772" s="290" t="s">
        <v>5601</v>
      </c>
      <c r="C772" s="290" t="s">
        <v>1714</v>
      </c>
      <c r="P772" s="290" t="s">
        <v>1714</v>
      </c>
      <c r="Q772" s="290" t="s">
        <v>5601</v>
      </c>
    </row>
    <row r="773" spans="1:17">
      <c r="A773" s="290" t="s">
        <v>4076</v>
      </c>
      <c r="B773" s="290" t="s">
        <v>5557</v>
      </c>
      <c r="C773" s="290" t="s">
        <v>1668</v>
      </c>
      <c r="P773" s="290" t="s">
        <v>1668</v>
      </c>
      <c r="Q773" s="290" t="s">
        <v>5557</v>
      </c>
    </row>
    <row r="774" spans="1:17">
      <c r="A774" s="290" t="s">
        <v>4076</v>
      </c>
      <c r="B774" s="290" t="s">
        <v>5560</v>
      </c>
      <c r="C774" s="290" t="s">
        <v>1671</v>
      </c>
      <c r="P774" s="290" t="s">
        <v>1671</v>
      </c>
      <c r="Q774" s="290" t="s">
        <v>5560</v>
      </c>
    </row>
    <row r="775" spans="1:17">
      <c r="A775" s="290" t="s">
        <v>4076</v>
      </c>
      <c r="B775" s="290" t="s">
        <v>5559</v>
      </c>
      <c r="C775" s="290" t="s">
        <v>1670</v>
      </c>
      <c r="P775" s="290" t="s">
        <v>1670</v>
      </c>
      <c r="Q775" s="290" t="s">
        <v>5559</v>
      </c>
    </row>
    <row r="776" spans="1:17">
      <c r="A776" s="290" t="s">
        <v>4076</v>
      </c>
      <c r="B776" s="290" t="s">
        <v>5562</v>
      </c>
      <c r="C776" s="290" t="s">
        <v>1673</v>
      </c>
      <c r="P776" s="290" t="s">
        <v>1673</v>
      </c>
      <c r="Q776" s="290" t="s">
        <v>5562</v>
      </c>
    </row>
    <row r="777" spans="1:17">
      <c r="A777" s="290" t="s">
        <v>4076</v>
      </c>
      <c r="B777" s="290" t="s">
        <v>5567</v>
      </c>
      <c r="C777" s="290" t="s">
        <v>1678</v>
      </c>
      <c r="P777" s="290" t="s">
        <v>1678</v>
      </c>
      <c r="Q777" s="290" t="s">
        <v>5567</v>
      </c>
    </row>
    <row r="778" spans="1:17">
      <c r="A778" s="290" t="s">
        <v>4076</v>
      </c>
      <c r="B778" s="290" t="s">
        <v>5565</v>
      </c>
      <c r="C778" s="290" t="s">
        <v>1676</v>
      </c>
      <c r="P778" s="290" t="s">
        <v>1676</v>
      </c>
      <c r="Q778" s="290" t="s">
        <v>5565</v>
      </c>
    </row>
    <row r="779" spans="1:17">
      <c r="A779" s="290" t="s">
        <v>4076</v>
      </c>
      <c r="B779" s="290" t="s">
        <v>5566</v>
      </c>
      <c r="C779" s="290" t="s">
        <v>1677</v>
      </c>
      <c r="P779" s="290" t="s">
        <v>1677</v>
      </c>
      <c r="Q779" s="290" t="s">
        <v>5566</v>
      </c>
    </row>
    <row r="780" spans="1:17">
      <c r="A780" s="290" t="s">
        <v>4076</v>
      </c>
      <c r="B780" s="290" t="s">
        <v>5589</v>
      </c>
      <c r="C780" s="290" t="s">
        <v>1700</v>
      </c>
      <c r="P780" s="290" t="s">
        <v>1700</v>
      </c>
      <c r="Q780" s="290" t="s">
        <v>5589</v>
      </c>
    </row>
    <row r="781" spans="1:17">
      <c r="A781" s="290" t="s">
        <v>4076</v>
      </c>
      <c r="B781" s="290" t="s">
        <v>5608</v>
      </c>
      <c r="C781" s="290" t="s">
        <v>1721</v>
      </c>
      <c r="P781" s="290" t="s">
        <v>1721</v>
      </c>
      <c r="Q781" s="290" t="s">
        <v>5608</v>
      </c>
    </row>
    <row r="782" spans="1:17">
      <c r="A782" s="290" t="s">
        <v>4076</v>
      </c>
      <c r="B782" s="290" t="s">
        <v>5596</v>
      </c>
      <c r="C782" s="290" t="s">
        <v>1707</v>
      </c>
      <c r="P782" s="290" t="s">
        <v>1707</v>
      </c>
      <c r="Q782" s="290" t="s">
        <v>5596</v>
      </c>
    </row>
    <row r="783" spans="1:17">
      <c r="A783" s="290" t="s">
        <v>4076</v>
      </c>
      <c r="B783" s="290" t="s">
        <v>5604</v>
      </c>
      <c r="C783" s="290" t="s">
        <v>1717</v>
      </c>
      <c r="P783" s="290" t="s">
        <v>1717</v>
      </c>
      <c r="Q783" s="290" t="s">
        <v>5604</v>
      </c>
    </row>
    <row r="784" spans="1:17">
      <c r="A784" s="290" t="s">
        <v>4076</v>
      </c>
      <c r="B784" s="290" t="s">
        <v>5605</v>
      </c>
      <c r="C784" s="290" t="s">
        <v>1718</v>
      </c>
      <c r="P784" s="290" t="s">
        <v>1718</v>
      </c>
      <c r="Q784" s="290" t="s">
        <v>5605</v>
      </c>
    </row>
    <row r="785" spans="1:17">
      <c r="A785" s="290" t="s">
        <v>4076</v>
      </c>
      <c r="B785" s="290" t="s">
        <v>5569</v>
      </c>
      <c r="C785" s="290" t="s">
        <v>1680</v>
      </c>
      <c r="P785" s="290" t="s">
        <v>1680</v>
      </c>
      <c r="Q785" s="290" t="s">
        <v>5569</v>
      </c>
    </row>
    <row r="786" spans="1:17">
      <c r="A786" s="290" t="s">
        <v>4076</v>
      </c>
      <c r="B786" s="290" t="s">
        <v>5571</v>
      </c>
      <c r="C786" s="290" t="s">
        <v>1682</v>
      </c>
      <c r="P786" s="290" t="s">
        <v>1682</v>
      </c>
      <c r="Q786" s="290" t="s">
        <v>5571</v>
      </c>
    </row>
    <row r="787" spans="1:17">
      <c r="A787" s="290" t="s">
        <v>4076</v>
      </c>
      <c r="B787" s="290" t="s">
        <v>5609</v>
      </c>
      <c r="C787" s="290" t="s">
        <v>1726</v>
      </c>
      <c r="P787" s="290" t="s">
        <v>1726</v>
      </c>
      <c r="Q787" s="290" t="s">
        <v>5609</v>
      </c>
    </row>
    <row r="788" spans="1:17">
      <c r="A788" s="290" t="s">
        <v>4076</v>
      </c>
      <c r="B788" s="290" t="s">
        <v>5602</v>
      </c>
      <c r="C788" s="290" t="s">
        <v>1715</v>
      </c>
      <c r="P788" s="290" t="s">
        <v>1715</v>
      </c>
      <c r="Q788" s="290" t="s">
        <v>5602</v>
      </c>
    </row>
    <row r="789" spans="1:17">
      <c r="A789" s="290" t="s">
        <v>4076</v>
      </c>
      <c r="B789" s="290" t="s">
        <v>5607</v>
      </c>
      <c r="C789" s="290" t="s">
        <v>1720</v>
      </c>
      <c r="P789" s="290" t="s">
        <v>1720</v>
      </c>
      <c r="Q789" s="290" t="s">
        <v>5607</v>
      </c>
    </row>
    <row r="790" spans="1:17">
      <c r="A790" s="290" t="s">
        <v>4076</v>
      </c>
      <c r="B790" s="290" t="s">
        <v>5579</v>
      </c>
      <c r="C790" s="290" t="s">
        <v>1690</v>
      </c>
      <c r="P790" s="290" t="s">
        <v>1690</v>
      </c>
      <c r="Q790" s="290" t="s">
        <v>5579</v>
      </c>
    </row>
    <row r="791" spans="1:17">
      <c r="A791" s="290" t="s">
        <v>4076</v>
      </c>
      <c r="B791" s="290" t="s">
        <v>5583</v>
      </c>
      <c r="C791" s="290" t="s">
        <v>1694</v>
      </c>
      <c r="P791" s="290" t="s">
        <v>1694</v>
      </c>
      <c r="Q791" s="290" t="s">
        <v>5583</v>
      </c>
    </row>
    <row r="792" spans="1:17">
      <c r="A792" s="290" t="s">
        <v>4076</v>
      </c>
      <c r="B792" s="290" t="s">
        <v>5582</v>
      </c>
      <c r="C792" s="290" t="s">
        <v>1693</v>
      </c>
      <c r="P792" s="290" t="s">
        <v>1693</v>
      </c>
      <c r="Q792" s="290" t="s">
        <v>5582</v>
      </c>
    </row>
    <row r="793" spans="1:17">
      <c r="A793" s="290" t="s">
        <v>4076</v>
      </c>
      <c r="B793" s="290" t="s">
        <v>5591</v>
      </c>
      <c r="C793" s="290" t="s">
        <v>1702</v>
      </c>
      <c r="P793" s="290" t="s">
        <v>1702</v>
      </c>
      <c r="Q793" s="290" t="s">
        <v>5591</v>
      </c>
    </row>
    <row r="794" spans="1:17">
      <c r="A794" s="290" t="s">
        <v>4076</v>
      </c>
      <c r="B794" s="290" t="s">
        <v>1725</v>
      </c>
      <c r="C794" s="290" t="s">
        <v>1724</v>
      </c>
      <c r="P794" s="290" t="s">
        <v>1724</v>
      </c>
      <c r="Q794" s="290" t="s">
        <v>1725</v>
      </c>
    </row>
    <row r="795" spans="1:17">
      <c r="A795" s="290" t="s">
        <v>4076</v>
      </c>
      <c r="B795" s="290" t="s">
        <v>5577</v>
      </c>
      <c r="C795" s="290" t="s">
        <v>1688</v>
      </c>
      <c r="P795" s="290" t="s">
        <v>1688</v>
      </c>
      <c r="Q795" s="290" t="s">
        <v>5577</v>
      </c>
    </row>
    <row r="796" spans="1:17">
      <c r="A796" s="290" t="s">
        <v>4076</v>
      </c>
      <c r="B796" s="290" t="s">
        <v>5578</v>
      </c>
      <c r="C796" s="290" t="s">
        <v>1689</v>
      </c>
      <c r="P796" s="290" t="s">
        <v>1689</v>
      </c>
      <c r="Q796" s="290" t="s">
        <v>5578</v>
      </c>
    </row>
    <row r="797" spans="1:17">
      <c r="A797" s="290" t="s">
        <v>4076</v>
      </c>
      <c r="B797" s="290" t="s">
        <v>5581</v>
      </c>
      <c r="C797" s="290" t="s">
        <v>1692</v>
      </c>
      <c r="P797" s="290" t="s">
        <v>1692</v>
      </c>
      <c r="Q797" s="290" t="s">
        <v>5581</v>
      </c>
    </row>
    <row r="798" spans="1:17">
      <c r="A798" s="290" t="s">
        <v>4076</v>
      </c>
      <c r="B798" s="290" t="s">
        <v>5580</v>
      </c>
      <c r="C798" s="290" t="s">
        <v>1691</v>
      </c>
      <c r="P798" s="290" t="s">
        <v>1691</v>
      </c>
      <c r="Q798" s="290" t="s">
        <v>5580</v>
      </c>
    </row>
    <row r="799" spans="1:17">
      <c r="A799" s="290" t="s">
        <v>4076</v>
      </c>
      <c r="B799" s="290" t="s">
        <v>5587</v>
      </c>
      <c r="C799" s="290" t="s">
        <v>1696</v>
      </c>
      <c r="P799" s="290" t="s">
        <v>1696</v>
      </c>
      <c r="Q799" s="290" t="s">
        <v>5587</v>
      </c>
    </row>
    <row r="800" spans="1:17">
      <c r="A800" s="290" t="s">
        <v>4076</v>
      </c>
      <c r="B800" s="290" t="s">
        <v>5584</v>
      </c>
      <c r="C800" s="290" t="s">
        <v>1695</v>
      </c>
      <c r="P800" s="290" t="s">
        <v>1695</v>
      </c>
      <c r="Q800" s="290" t="s">
        <v>5584</v>
      </c>
    </row>
    <row r="801" spans="1:17">
      <c r="A801" s="290" t="s">
        <v>4076</v>
      </c>
      <c r="B801" s="290" t="s">
        <v>5572</v>
      </c>
      <c r="C801" s="290" t="s">
        <v>1683</v>
      </c>
      <c r="P801" s="290" t="s">
        <v>1683</v>
      </c>
      <c r="Q801" s="290" t="s">
        <v>5572</v>
      </c>
    </row>
    <row r="802" spans="1:17">
      <c r="A802" s="239" t="s">
        <v>4524</v>
      </c>
      <c r="B802" s="239" t="s">
        <v>5232</v>
      </c>
      <c r="C802" s="291" t="s">
        <v>1488</v>
      </c>
      <c r="P802" s="291" t="s">
        <v>1488</v>
      </c>
      <c r="Q802" s="239" t="s">
        <v>5232</v>
      </c>
    </row>
    <row r="803" spans="1:17">
      <c r="A803" s="239" t="s">
        <v>4511</v>
      </c>
      <c r="B803" s="239" t="s">
        <v>4841</v>
      </c>
      <c r="C803" s="291" t="s">
        <v>1065</v>
      </c>
      <c r="P803" s="291" t="s">
        <v>1065</v>
      </c>
      <c r="Q803" s="239" t="s">
        <v>4841</v>
      </c>
    </row>
    <row r="804" spans="1:17">
      <c r="A804" s="239" t="s">
        <v>4511</v>
      </c>
      <c r="B804" s="239" t="s">
        <v>4879</v>
      </c>
      <c r="C804" s="291" t="s">
        <v>1104</v>
      </c>
      <c r="P804" s="291" t="s">
        <v>1104</v>
      </c>
      <c r="Q804" s="239" t="s">
        <v>4879</v>
      </c>
    </row>
    <row r="805" spans="1:17">
      <c r="A805" s="239" t="s">
        <v>4511</v>
      </c>
      <c r="B805" s="239" t="s">
        <v>4821</v>
      </c>
      <c r="C805" s="291" t="s">
        <v>1041</v>
      </c>
      <c r="P805" s="291" t="s">
        <v>1041</v>
      </c>
      <c r="Q805" s="239" t="s">
        <v>4821</v>
      </c>
    </row>
    <row r="806" spans="1:17">
      <c r="A806" s="290" t="s">
        <v>4076</v>
      </c>
      <c r="B806" s="290" t="s">
        <v>4413</v>
      </c>
      <c r="C806" s="290" t="s">
        <v>634</v>
      </c>
      <c r="P806" s="290" t="s">
        <v>634</v>
      </c>
      <c r="Q806" s="290" t="s">
        <v>4413</v>
      </c>
    </row>
    <row r="807" spans="1:17">
      <c r="A807" s="290" t="s">
        <v>4076</v>
      </c>
      <c r="B807" s="290" t="s">
        <v>4427</v>
      </c>
      <c r="C807" s="290" t="s">
        <v>648</v>
      </c>
      <c r="P807" s="290" t="s">
        <v>648</v>
      </c>
      <c r="Q807" s="290" t="s">
        <v>4427</v>
      </c>
    </row>
    <row r="808" spans="1:17">
      <c r="A808" s="290" t="s">
        <v>4076</v>
      </c>
      <c r="B808" s="290" t="s">
        <v>4430</v>
      </c>
      <c r="C808" s="290" t="s">
        <v>651</v>
      </c>
      <c r="P808" s="290" t="s">
        <v>651</v>
      </c>
      <c r="Q808" s="290" t="s">
        <v>4430</v>
      </c>
    </row>
    <row r="809" spans="1:17">
      <c r="A809" s="290" t="s">
        <v>4076</v>
      </c>
      <c r="B809" s="290" t="s">
        <v>4431</v>
      </c>
      <c r="C809" s="290" t="s">
        <v>652</v>
      </c>
      <c r="P809" s="290" t="s">
        <v>652</v>
      </c>
      <c r="Q809" s="290" t="s">
        <v>4431</v>
      </c>
    </row>
    <row r="810" spans="1:17">
      <c r="A810" s="290" t="s">
        <v>4076</v>
      </c>
      <c r="B810" s="290" t="s">
        <v>4460</v>
      </c>
      <c r="C810" s="290" t="s">
        <v>683</v>
      </c>
      <c r="P810" s="290" t="s">
        <v>683</v>
      </c>
      <c r="Q810" s="290" t="s">
        <v>4460</v>
      </c>
    </row>
    <row r="811" spans="1:17">
      <c r="A811" s="290" t="s">
        <v>4076</v>
      </c>
      <c r="B811" s="290" t="s">
        <v>4458</v>
      </c>
      <c r="C811" s="290" t="s">
        <v>681</v>
      </c>
      <c r="P811" s="290" t="s">
        <v>681</v>
      </c>
      <c r="Q811" s="290" t="s">
        <v>4458</v>
      </c>
    </row>
    <row r="812" spans="1:17">
      <c r="A812" s="290" t="s">
        <v>4076</v>
      </c>
      <c r="B812" s="290" t="s">
        <v>4457</v>
      </c>
      <c r="C812" s="290" t="s">
        <v>680</v>
      </c>
      <c r="P812" s="290" t="s">
        <v>680</v>
      </c>
      <c r="Q812" s="290" t="s">
        <v>4457</v>
      </c>
    </row>
    <row r="813" spans="1:17">
      <c r="A813" s="290" t="s">
        <v>4076</v>
      </c>
      <c r="B813" s="290" t="s">
        <v>4465</v>
      </c>
      <c r="C813" s="290" t="s">
        <v>4466</v>
      </c>
      <c r="P813" s="290" t="s">
        <v>4466</v>
      </c>
      <c r="Q813" s="290" t="s">
        <v>4465</v>
      </c>
    </row>
    <row r="814" spans="1:17">
      <c r="A814" s="290" t="s">
        <v>4076</v>
      </c>
      <c r="B814" s="290" t="s">
        <v>4473</v>
      </c>
      <c r="C814" s="290" t="s">
        <v>694</v>
      </c>
      <c r="P814" s="290" t="s">
        <v>694</v>
      </c>
      <c r="Q814" s="290" t="s">
        <v>4473</v>
      </c>
    </row>
    <row r="815" spans="1:17">
      <c r="A815" s="290" t="s">
        <v>4076</v>
      </c>
      <c r="B815" s="290" t="s">
        <v>4477</v>
      </c>
      <c r="C815" s="290" t="s">
        <v>698</v>
      </c>
      <c r="P815" s="290" t="s">
        <v>698</v>
      </c>
      <c r="Q815" s="290" t="s">
        <v>4477</v>
      </c>
    </row>
    <row r="816" spans="1:17">
      <c r="A816" s="290" t="s">
        <v>4076</v>
      </c>
      <c r="B816" s="290" t="s">
        <v>4496</v>
      </c>
      <c r="C816" s="290" t="s">
        <v>717</v>
      </c>
      <c r="P816" s="290" t="s">
        <v>717</v>
      </c>
      <c r="Q816" s="290" t="s">
        <v>4496</v>
      </c>
    </row>
    <row r="817" spans="1:17">
      <c r="A817" s="290" t="s">
        <v>4076</v>
      </c>
      <c r="B817" s="290" t="s">
        <v>4482</v>
      </c>
      <c r="C817" s="290" t="s">
        <v>703</v>
      </c>
      <c r="P817" s="290" t="s">
        <v>703</v>
      </c>
      <c r="Q817" s="290" t="s">
        <v>4482</v>
      </c>
    </row>
    <row r="818" spans="1:17">
      <c r="A818" s="290" t="s">
        <v>4076</v>
      </c>
      <c r="B818" s="290" t="s">
        <v>4480</v>
      </c>
      <c r="C818" s="290" t="s">
        <v>701</v>
      </c>
      <c r="P818" s="290" t="s">
        <v>701</v>
      </c>
      <c r="Q818" s="290" t="s">
        <v>4480</v>
      </c>
    </row>
    <row r="819" spans="1:17">
      <c r="A819" s="290" t="s">
        <v>4076</v>
      </c>
      <c r="B819" s="290" t="s">
        <v>4487</v>
      </c>
      <c r="C819" s="290" t="s">
        <v>708</v>
      </c>
      <c r="P819" s="290" t="s">
        <v>708</v>
      </c>
      <c r="Q819" s="290" t="s">
        <v>4487</v>
      </c>
    </row>
    <row r="820" spans="1:17">
      <c r="A820" s="239" t="s">
        <v>4511</v>
      </c>
      <c r="B820" s="239" t="s">
        <v>4812</v>
      </c>
      <c r="C820" s="291" t="s">
        <v>1032</v>
      </c>
      <c r="P820" s="291" t="s">
        <v>1032</v>
      </c>
      <c r="Q820" s="239" t="s">
        <v>4812</v>
      </c>
    </row>
    <row r="821" spans="1:17">
      <c r="A821" s="239" t="s">
        <v>4511</v>
      </c>
      <c r="B821" s="239" t="s">
        <v>4702</v>
      </c>
      <c r="C821" s="291" t="s">
        <v>918</v>
      </c>
      <c r="P821" s="291" t="s">
        <v>918</v>
      </c>
      <c r="Q821" s="239" t="s">
        <v>4702</v>
      </c>
    </row>
    <row r="822" spans="1:17">
      <c r="A822" s="239" t="s">
        <v>4511</v>
      </c>
      <c r="B822" s="239" t="s">
        <v>4719</v>
      </c>
      <c r="C822" s="291" t="s">
        <v>937</v>
      </c>
      <c r="P822" s="291" t="s">
        <v>937</v>
      </c>
      <c r="Q822" s="239" t="s">
        <v>4719</v>
      </c>
    </row>
    <row r="823" spans="1:17">
      <c r="A823" s="239" t="s">
        <v>4511</v>
      </c>
      <c r="B823" s="239" t="s">
        <v>4923</v>
      </c>
      <c r="C823" s="291" t="s">
        <v>1148</v>
      </c>
      <c r="P823" s="291" t="s">
        <v>1148</v>
      </c>
      <c r="Q823" s="239" t="s">
        <v>4923</v>
      </c>
    </row>
    <row r="824" spans="1:17">
      <c r="A824" s="239" t="s">
        <v>4511</v>
      </c>
      <c r="B824" s="239" t="s">
        <v>4784</v>
      </c>
      <c r="C824" s="291" t="s">
        <v>1003</v>
      </c>
      <c r="P824" s="291" t="s">
        <v>1003</v>
      </c>
      <c r="Q824" s="239" t="s">
        <v>4784</v>
      </c>
    </row>
    <row r="825" spans="1:17">
      <c r="A825" s="239" t="s">
        <v>4511</v>
      </c>
      <c r="B825" s="239" t="s">
        <v>4726</v>
      </c>
      <c r="C825" s="291" t="s">
        <v>944</v>
      </c>
      <c r="P825" s="291" t="s">
        <v>944</v>
      </c>
      <c r="Q825" s="239" t="s">
        <v>4726</v>
      </c>
    </row>
    <row r="826" spans="1:17">
      <c r="A826" s="239" t="s">
        <v>4511</v>
      </c>
      <c r="B826" s="239" t="s">
        <v>4727</v>
      </c>
      <c r="C826" s="291" t="s">
        <v>945</v>
      </c>
      <c r="P826" s="291" t="s">
        <v>945</v>
      </c>
      <c r="Q826" s="239" t="s">
        <v>4727</v>
      </c>
    </row>
    <row r="827" spans="1:17">
      <c r="A827" s="239" t="s">
        <v>4511</v>
      </c>
      <c r="B827" s="239" t="s">
        <v>5127</v>
      </c>
      <c r="C827" s="291" t="s">
        <v>1370</v>
      </c>
      <c r="P827" s="291" t="s">
        <v>1370</v>
      </c>
      <c r="Q827" s="239" t="s">
        <v>5127</v>
      </c>
    </row>
    <row r="828" spans="1:17">
      <c r="A828" s="290" t="s">
        <v>4076</v>
      </c>
      <c r="B828" s="290" t="s">
        <v>4506</v>
      </c>
      <c r="C828" s="290" t="s">
        <v>727</v>
      </c>
      <c r="P828" s="290" t="s">
        <v>727</v>
      </c>
      <c r="Q828" s="290" t="s">
        <v>4506</v>
      </c>
    </row>
    <row r="829" spans="1:17">
      <c r="A829" s="290" t="s">
        <v>4076</v>
      </c>
      <c r="B829" s="290" t="s">
        <v>1339</v>
      </c>
      <c r="C829" s="290" t="s">
        <v>1338</v>
      </c>
      <c r="P829" s="290" t="s">
        <v>1338</v>
      </c>
      <c r="Q829" s="290" t="s">
        <v>1339</v>
      </c>
    </row>
    <row r="830" spans="1:17">
      <c r="A830" s="290" t="s">
        <v>4076</v>
      </c>
      <c r="B830" s="290" t="s">
        <v>4731</v>
      </c>
      <c r="C830" s="290" t="s">
        <v>949</v>
      </c>
      <c r="P830" s="290" t="s">
        <v>949</v>
      </c>
      <c r="Q830" s="290" t="s">
        <v>4731</v>
      </c>
    </row>
    <row r="831" spans="1:17">
      <c r="A831" s="290" t="s">
        <v>4076</v>
      </c>
      <c r="B831" s="290" t="s">
        <v>4563</v>
      </c>
      <c r="C831" s="290" t="s">
        <v>793</v>
      </c>
      <c r="P831" s="290" t="s">
        <v>793</v>
      </c>
      <c r="Q831" s="290" t="s">
        <v>4563</v>
      </c>
    </row>
    <row r="832" spans="1:17">
      <c r="A832" s="290" t="s">
        <v>4076</v>
      </c>
      <c r="B832" s="290" t="s">
        <v>748</v>
      </c>
      <c r="C832" s="290" t="s">
        <v>747</v>
      </c>
      <c r="P832" s="290" t="s">
        <v>747</v>
      </c>
      <c r="Q832" s="290" t="s">
        <v>748</v>
      </c>
    </row>
    <row r="833" spans="1:17">
      <c r="A833" s="290" t="s">
        <v>4076</v>
      </c>
      <c r="B833" s="290" t="s">
        <v>4521</v>
      </c>
      <c r="C833" s="290" t="s">
        <v>744</v>
      </c>
      <c r="P833" s="290" t="s">
        <v>744</v>
      </c>
      <c r="Q833" s="290" t="s">
        <v>4521</v>
      </c>
    </row>
    <row r="834" spans="1:17">
      <c r="A834" s="290" t="s">
        <v>4076</v>
      </c>
      <c r="B834" s="290" t="s">
        <v>4523</v>
      </c>
      <c r="C834" s="290" t="s">
        <v>750</v>
      </c>
      <c r="P834" s="290" t="s">
        <v>750</v>
      </c>
      <c r="Q834" s="290" t="s">
        <v>4523</v>
      </c>
    </row>
    <row r="835" spans="1:17">
      <c r="A835" s="290" t="s">
        <v>4076</v>
      </c>
      <c r="B835" s="290" t="s">
        <v>4522</v>
      </c>
      <c r="C835" s="290" t="s">
        <v>749</v>
      </c>
      <c r="P835" s="290" t="s">
        <v>749</v>
      </c>
      <c r="Q835" s="290" t="s">
        <v>4522</v>
      </c>
    </row>
    <row r="836" spans="1:17">
      <c r="A836" s="290" t="s">
        <v>4076</v>
      </c>
      <c r="B836" s="290" t="s">
        <v>746</v>
      </c>
      <c r="C836" s="290" t="s">
        <v>745</v>
      </c>
      <c r="P836" s="290" t="s">
        <v>745</v>
      </c>
      <c r="Q836" s="290" t="s">
        <v>746</v>
      </c>
    </row>
    <row r="837" spans="1:17">
      <c r="A837" s="290" t="s">
        <v>4076</v>
      </c>
      <c r="B837" s="290" t="s">
        <v>4531</v>
      </c>
      <c r="C837" s="290" t="s">
        <v>757</v>
      </c>
      <c r="P837" s="290" t="s">
        <v>757</v>
      </c>
      <c r="Q837" s="290" t="s">
        <v>4531</v>
      </c>
    </row>
    <row r="838" spans="1:17">
      <c r="A838" s="239" t="s">
        <v>4511</v>
      </c>
      <c r="B838" s="239" t="s">
        <v>4713</v>
      </c>
      <c r="C838" s="291" t="s">
        <v>929</v>
      </c>
      <c r="P838" s="291" t="s">
        <v>929</v>
      </c>
      <c r="Q838" s="239" t="s">
        <v>4713</v>
      </c>
    </row>
    <row r="839" spans="1:17">
      <c r="A839" s="290" t="s">
        <v>4076</v>
      </c>
      <c r="B839" s="290" t="s">
        <v>4533</v>
      </c>
      <c r="C839" s="290" t="s">
        <v>761</v>
      </c>
      <c r="P839" s="290" t="s">
        <v>761</v>
      </c>
      <c r="Q839" s="290" t="s">
        <v>4533</v>
      </c>
    </row>
    <row r="840" spans="1:17">
      <c r="A840" s="290" t="s">
        <v>4076</v>
      </c>
      <c r="B840" s="290" t="s">
        <v>4535</v>
      </c>
      <c r="C840" s="290" t="s">
        <v>763</v>
      </c>
      <c r="P840" s="290" t="s">
        <v>763</v>
      </c>
      <c r="Q840" s="290" t="s">
        <v>4535</v>
      </c>
    </row>
    <row r="841" spans="1:17">
      <c r="A841" s="290" t="s">
        <v>4076</v>
      </c>
      <c r="B841" s="290" t="s">
        <v>4536</v>
      </c>
      <c r="C841" s="290" t="s">
        <v>764</v>
      </c>
      <c r="P841" s="290" t="s">
        <v>764</v>
      </c>
      <c r="Q841" s="290" t="s">
        <v>4536</v>
      </c>
    </row>
    <row r="842" spans="1:17">
      <c r="A842" s="290" t="s">
        <v>4076</v>
      </c>
      <c r="B842" s="290" t="s">
        <v>4537</v>
      </c>
      <c r="C842" s="290" t="s">
        <v>765</v>
      </c>
      <c r="P842" s="290" t="s">
        <v>765</v>
      </c>
      <c r="Q842" s="290" t="s">
        <v>4537</v>
      </c>
    </row>
    <row r="843" spans="1:17">
      <c r="A843" s="290" t="s">
        <v>4076</v>
      </c>
      <c r="B843" s="290" t="s">
        <v>4538</v>
      </c>
      <c r="C843" s="290" t="s">
        <v>766</v>
      </c>
      <c r="P843" s="290" t="s">
        <v>766</v>
      </c>
      <c r="Q843" s="290" t="s">
        <v>4538</v>
      </c>
    </row>
    <row r="844" spans="1:17">
      <c r="A844" s="290" t="s">
        <v>4076</v>
      </c>
      <c r="B844" s="290" t="s">
        <v>4539</v>
      </c>
      <c r="C844" s="290" t="s">
        <v>767</v>
      </c>
      <c r="P844" s="290" t="s">
        <v>767</v>
      </c>
      <c r="Q844" s="290" t="s">
        <v>4539</v>
      </c>
    </row>
    <row r="845" spans="1:17">
      <c r="A845" s="290" t="s">
        <v>4076</v>
      </c>
      <c r="B845" s="290" t="s">
        <v>4540</v>
      </c>
      <c r="C845" s="290" t="s">
        <v>768</v>
      </c>
      <c r="P845" s="290" t="s">
        <v>768</v>
      </c>
      <c r="Q845" s="290" t="s">
        <v>4540</v>
      </c>
    </row>
    <row r="846" spans="1:17">
      <c r="A846" s="290" t="s">
        <v>4076</v>
      </c>
      <c r="B846" s="290" t="s">
        <v>4541</v>
      </c>
      <c r="C846" s="290" t="s">
        <v>769</v>
      </c>
      <c r="P846" s="290" t="s">
        <v>769</v>
      </c>
      <c r="Q846" s="290" t="s">
        <v>4541</v>
      </c>
    </row>
    <row r="847" spans="1:17">
      <c r="A847" s="290" t="s">
        <v>4076</v>
      </c>
      <c r="B847" s="290" t="s">
        <v>4542</v>
      </c>
      <c r="C847" s="290" t="s">
        <v>770</v>
      </c>
      <c r="P847" s="290" t="s">
        <v>770</v>
      </c>
      <c r="Q847" s="290" t="s">
        <v>4542</v>
      </c>
    </row>
    <row r="848" spans="1:17">
      <c r="A848" s="239" t="s">
        <v>4511</v>
      </c>
      <c r="B848" s="239" t="s">
        <v>4512</v>
      </c>
      <c r="C848" s="291" t="s">
        <v>732</v>
      </c>
      <c r="P848" s="291" t="s">
        <v>732</v>
      </c>
      <c r="Q848" s="239" t="s">
        <v>4512</v>
      </c>
    </row>
    <row r="849" spans="1:17">
      <c r="A849" s="290" t="s">
        <v>4076</v>
      </c>
      <c r="B849" s="290" t="s">
        <v>4515</v>
      </c>
      <c r="C849" s="290" t="s">
        <v>737</v>
      </c>
      <c r="P849" s="290" t="s">
        <v>737</v>
      </c>
      <c r="Q849" s="290" t="s">
        <v>4515</v>
      </c>
    </row>
    <row r="850" spans="1:17">
      <c r="A850" s="290" t="s">
        <v>4076</v>
      </c>
      <c r="B850" s="290" t="s">
        <v>4516</v>
      </c>
      <c r="C850" s="290" t="s">
        <v>740</v>
      </c>
      <c r="P850" s="290" t="s">
        <v>740</v>
      </c>
      <c r="Q850" s="290" t="s">
        <v>4516</v>
      </c>
    </row>
    <row r="851" spans="1:17">
      <c r="A851" s="290" t="s">
        <v>4076</v>
      </c>
      <c r="B851" s="290" t="s">
        <v>735</v>
      </c>
      <c r="C851" s="290" t="s">
        <v>734</v>
      </c>
      <c r="P851" s="290" t="s">
        <v>734</v>
      </c>
      <c r="Q851" s="290" t="s">
        <v>735</v>
      </c>
    </row>
    <row r="852" spans="1:17">
      <c r="A852" s="239" t="s">
        <v>4511</v>
      </c>
      <c r="B852" s="239" t="s">
        <v>4514</v>
      </c>
      <c r="C852" s="291" t="s">
        <v>736</v>
      </c>
      <c r="P852" s="291" t="s">
        <v>736</v>
      </c>
      <c r="Q852" s="239" t="s">
        <v>4514</v>
      </c>
    </row>
    <row r="853" spans="1:17">
      <c r="A853" s="290" t="s">
        <v>4076</v>
      </c>
      <c r="B853" s="290" t="s">
        <v>4700</v>
      </c>
      <c r="C853" s="290" t="s">
        <v>916</v>
      </c>
      <c r="P853" s="290" t="s">
        <v>916</v>
      </c>
      <c r="Q853" s="290" t="s">
        <v>4700</v>
      </c>
    </row>
    <row r="854" spans="1:17">
      <c r="A854" s="290" t="s">
        <v>4076</v>
      </c>
      <c r="B854" s="290" t="s">
        <v>4718</v>
      </c>
      <c r="C854" s="290" t="s">
        <v>934</v>
      </c>
      <c r="P854" s="290" t="s">
        <v>934</v>
      </c>
      <c r="Q854" s="290" t="s">
        <v>4718</v>
      </c>
    </row>
    <row r="855" spans="1:17">
      <c r="A855" s="290" t="s">
        <v>4076</v>
      </c>
      <c r="B855" s="290" t="s">
        <v>4564</v>
      </c>
      <c r="C855" s="290" t="s">
        <v>794</v>
      </c>
      <c r="P855" s="290" t="s">
        <v>794</v>
      </c>
      <c r="Q855" s="290" t="s">
        <v>4564</v>
      </c>
    </row>
    <row r="856" spans="1:17">
      <c r="A856" s="290" t="s">
        <v>4076</v>
      </c>
      <c r="B856" s="290" t="s">
        <v>4565</v>
      </c>
      <c r="C856" s="290" t="s">
        <v>795</v>
      </c>
      <c r="P856" s="290" t="s">
        <v>795</v>
      </c>
      <c r="Q856" s="290" t="s">
        <v>4565</v>
      </c>
    </row>
    <row r="857" spans="1:17">
      <c r="A857" s="290" t="s">
        <v>4076</v>
      </c>
      <c r="B857" s="290" t="s">
        <v>4573</v>
      </c>
      <c r="C857" s="290" t="s">
        <v>803</v>
      </c>
      <c r="P857" s="290" t="s">
        <v>803</v>
      </c>
      <c r="Q857" s="290" t="s">
        <v>4573</v>
      </c>
    </row>
    <row r="858" spans="1:17">
      <c r="A858" s="290" t="s">
        <v>4076</v>
      </c>
      <c r="B858" s="290" t="s">
        <v>4578</v>
      </c>
      <c r="C858" s="290" t="s">
        <v>808</v>
      </c>
      <c r="P858" s="290" t="s">
        <v>808</v>
      </c>
      <c r="Q858" s="290" t="s">
        <v>4578</v>
      </c>
    </row>
    <row r="859" spans="1:17">
      <c r="A859" s="290" t="s">
        <v>4076</v>
      </c>
      <c r="B859" s="290" t="s">
        <v>4574</v>
      </c>
      <c r="C859" s="290" t="s">
        <v>804</v>
      </c>
      <c r="P859" s="290" t="s">
        <v>804</v>
      </c>
      <c r="Q859" s="290" t="s">
        <v>4574</v>
      </c>
    </row>
    <row r="860" spans="1:17">
      <c r="A860" s="290" t="s">
        <v>4076</v>
      </c>
      <c r="B860" s="290" t="s">
        <v>4575</v>
      </c>
      <c r="C860" s="290" t="s">
        <v>805</v>
      </c>
      <c r="P860" s="290" t="s">
        <v>805</v>
      </c>
      <c r="Q860" s="290" t="s">
        <v>4575</v>
      </c>
    </row>
    <row r="861" spans="1:17">
      <c r="A861" s="290" t="s">
        <v>4076</v>
      </c>
      <c r="B861" s="290" t="s">
        <v>4576</v>
      </c>
      <c r="C861" s="290" t="s">
        <v>806</v>
      </c>
      <c r="P861" s="290" t="s">
        <v>806</v>
      </c>
      <c r="Q861" s="290" t="s">
        <v>4576</v>
      </c>
    </row>
    <row r="862" spans="1:17">
      <c r="A862" s="290" t="s">
        <v>4076</v>
      </c>
      <c r="B862" s="290" t="s">
        <v>4577</v>
      </c>
      <c r="C862" s="290" t="s">
        <v>807</v>
      </c>
      <c r="P862" s="290" t="s">
        <v>807</v>
      </c>
      <c r="Q862" s="290" t="s">
        <v>4577</v>
      </c>
    </row>
    <row r="863" spans="1:17">
      <c r="A863" s="290" t="s">
        <v>4076</v>
      </c>
      <c r="B863" s="290" t="s">
        <v>4582</v>
      </c>
      <c r="C863" s="290" t="s">
        <v>814</v>
      </c>
      <c r="P863" s="290" t="s">
        <v>814</v>
      </c>
      <c r="Q863" s="290" t="s">
        <v>4582</v>
      </c>
    </row>
    <row r="864" spans="1:17">
      <c r="A864" s="290" t="s">
        <v>4076</v>
      </c>
      <c r="B864" s="290" t="s">
        <v>4580</v>
      </c>
      <c r="C864" s="290" t="s">
        <v>812</v>
      </c>
      <c r="P864" s="290" t="s">
        <v>812</v>
      </c>
      <c r="Q864" s="290" t="s">
        <v>4580</v>
      </c>
    </row>
    <row r="865" spans="1:17">
      <c r="A865" s="290" t="s">
        <v>4076</v>
      </c>
      <c r="B865" s="290" t="s">
        <v>4559</v>
      </c>
      <c r="C865" s="290" t="s">
        <v>789</v>
      </c>
      <c r="P865" s="290" t="s">
        <v>789</v>
      </c>
      <c r="Q865" s="290" t="s">
        <v>4559</v>
      </c>
    </row>
    <row r="866" spans="1:17">
      <c r="A866" s="290" t="s">
        <v>4076</v>
      </c>
      <c r="B866" s="290" t="s">
        <v>4581</v>
      </c>
      <c r="C866" s="290" t="s">
        <v>813</v>
      </c>
      <c r="P866" s="290" t="s">
        <v>813</v>
      </c>
      <c r="Q866" s="290" t="s">
        <v>4581</v>
      </c>
    </row>
    <row r="867" spans="1:17">
      <c r="A867" s="290" t="s">
        <v>4076</v>
      </c>
      <c r="B867" s="290" t="s">
        <v>4510</v>
      </c>
      <c r="C867" s="290" t="s">
        <v>731</v>
      </c>
      <c r="P867" s="290" t="s">
        <v>731</v>
      </c>
      <c r="Q867" s="290" t="s">
        <v>4510</v>
      </c>
    </row>
    <row r="868" spans="1:17">
      <c r="A868" s="290" t="s">
        <v>4076</v>
      </c>
      <c r="B868" s="290" t="s">
        <v>4513</v>
      </c>
      <c r="C868" s="290" t="s">
        <v>733</v>
      </c>
      <c r="P868" s="290" t="s">
        <v>733</v>
      </c>
      <c r="Q868" s="290" t="s">
        <v>4513</v>
      </c>
    </row>
    <row r="869" spans="1:17">
      <c r="A869" s="290" t="s">
        <v>4076</v>
      </c>
      <c r="B869" s="290" t="s">
        <v>4579</v>
      </c>
      <c r="C869" s="290" t="s">
        <v>809</v>
      </c>
      <c r="P869" s="290" t="s">
        <v>809</v>
      </c>
      <c r="Q869" s="290" t="s">
        <v>4579</v>
      </c>
    </row>
    <row r="870" spans="1:17">
      <c r="A870" s="290" t="s">
        <v>4076</v>
      </c>
      <c r="B870" s="290" t="s">
        <v>811</v>
      </c>
      <c r="C870" s="290" t="s">
        <v>810</v>
      </c>
      <c r="P870" s="290" t="s">
        <v>810</v>
      </c>
      <c r="Q870" s="290" t="s">
        <v>811</v>
      </c>
    </row>
    <row r="871" spans="1:17">
      <c r="A871" s="290" t="s">
        <v>4076</v>
      </c>
      <c r="B871" s="290" t="s">
        <v>5553</v>
      </c>
      <c r="C871" s="290" t="s">
        <v>1664</v>
      </c>
      <c r="P871" s="290" t="s">
        <v>1664</v>
      </c>
      <c r="Q871" s="290" t="s">
        <v>5553</v>
      </c>
    </row>
    <row r="872" spans="1:17">
      <c r="A872" s="290" t="s">
        <v>4076</v>
      </c>
      <c r="B872" s="290" t="s">
        <v>5564</v>
      </c>
      <c r="C872" s="290" t="s">
        <v>1675</v>
      </c>
      <c r="P872" s="290" t="s">
        <v>1675</v>
      </c>
      <c r="Q872" s="290" t="s">
        <v>5564</v>
      </c>
    </row>
    <row r="873" spans="1:17">
      <c r="A873" s="290" t="s">
        <v>4076</v>
      </c>
      <c r="B873" s="290" t="s">
        <v>5623</v>
      </c>
      <c r="C873" s="290" t="s">
        <v>1728</v>
      </c>
      <c r="P873" s="290" t="s">
        <v>1728</v>
      </c>
      <c r="Q873" s="290" t="s">
        <v>5623</v>
      </c>
    </row>
    <row r="874" spans="1:17">
      <c r="A874" s="290" t="s">
        <v>4076</v>
      </c>
      <c r="B874" s="290" t="s">
        <v>5646</v>
      </c>
      <c r="C874" s="290" t="s">
        <v>1751</v>
      </c>
      <c r="P874" s="290" t="s">
        <v>1751</v>
      </c>
      <c r="Q874" s="290" t="s">
        <v>5646</v>
      </c>
    </row>
    <row r="875" spans="1:17">
      <c r="A875" s="290" t="s">
        <v>4076</v>
      </c>
      <c r="B875" s="290" t="s">
        <v>5624</v>
      </c>
      <c r="C875" s="290" t="s">
        <v>1729</v>
      </c>
      <c r="P875" s="290" t="s">
        <v>1729</v>
      </c>
      <c r="Q875" s="290" t="s">
        <v>5624</v>
      </c>
    </row>
    <row r="876" spans="1:17">
      <c r="A876" s="290" t="s">
        <v>4076</v>
      </c>
      <c r="B876" s="290" t="s">
        <v>5660</v>
      </c>
      <c r="C876" s="290" t="s">
        <v>1763</v>
      </c>
      <c r="P876" s="290" t="s">
        <v>1763</v>
      </c>
      <c r="Q876" s="290" t="s">
        <v>5660</v>
      </c>
    </row>
    <row r="877" spans="1:17">
      <c r="A877" s="239" t="s">
        <v>5665</v>
      </c>
      <c r="B877" s="239" t="s">
        <v>5670</v>
      </c>
      <c r="C877" s="291" t="s">
        <v>1776</v>
      </c>
      <c r="P877" s="291" t="s">
        <v>1776</v>
      </c>
      <c r="Q877" s="239" t="s">
        <v>5670</v>
      </c>
    </row>
    <row r="878" spans="1:17">
      <c r="A878" s="239" t="s">
        <v>5665</v>
      </c>
      <c r="B878" s="239" t="s">
        <v>5669</v>
      </c>
      <c r="C878" s="291" t="s">
        <v>1775</v>
      </c>
      <c r="P878" s="291" t="s">
        <v>1775</v>
      </c>
      <c r="Q878" s="239" t="s">
        <v>5669</v>
      </c>
    </row>
    <row r="879" spans="1:17">
      <c r="A879" s="239" t="s">
        <v>5665</v>
      </c>
      <c r="B879" s="239" t="s">
        <v>5666</v>
      </c>
      <c r="C879" s="291" t="s">
        <v>1770</v>
      </c>
      <c r="P879" s="291" t="s">
        <v>1770</v>
      </c>
      <c r="Q879" s="239" t="s">
        <v>5666</v>
      </c>
    </row>
    <row r="880" spans="1:17">
      <c r="A880" s="239" t="s">
        <v>5665</v>
      </c>
      <c r="B880" s="239" t="s">
        <v>5676</v>
      </c>
      <c r="C880" s="291" t="s">
        <v>1782</v>
      </c>
      <c r="P880" s="291" t="s">
        <v>1782</v>
      </c>
      <c r="Q880" s="239" t="s">
        <v>5676</v>
      </c>
    </row>
    <row r="881" spans="1:17">
      <c r="A881" s="239" t="s">
        <v>5665</v>
      </c>
      <c r="B881" s="239" t="s">
        <v>5722</v>
      </c>
      <c r="C881" s="291" t="s">
        <v>1830</v>
      </c>
      <c r="P881" s="291" t="s">
        <v>1830</v>
      </c>
      <c r="Q881" s="239" t="s">
        <v>5722</v>
      </c>
    </row>
    <row r="882" spans="1:17">
      <c r="A882" s="239" t="s">
        <v>5665</v>
      </c>
      <c r="B882" s="239" t="s">
        <v>5675</v>
      </c>
      <c r="C882" s="291" t="s">
        <v>1781</v>
      </c>
      <c r="P882" s="291" t="s">
        <v>1781</v>
      </c>
      <c r="Q882" s="239" t="s">
        <v>5675</v>
      </c>
    </row>
    <row r="883" spans="1:17">
      <c r="A883" s="239" t="s">
        <v>5665</v>
      </c>
      <c r="B883" s="239" t="s">
        <v>1840</v>
      </c>
      <c r="C883" s="291" t="s">
        <v>1839</v>
      </c>
      <c r="P883" s="291" t="s">
        <v>1839</v>
      </c>
      <c r="Q883" s="239" t="s">
        <v>1840</v>
      </c>
    </row>
    <row r="884" spans="1:17">
      <c r="A884" s="239" t="s">
        <v>5665</v>
      </c>
      <c r="B884" s="239" t="s">
        <v>1772</v>
      </c>
      <c r="C884" s="291" t="s">
        <v>1771</v>
      </c>
      <c r="P884" s="291" t="s">
        <v>1771</v>
      </c>
      <c r="Q884" s="239" t="s">
        <v>1772</v>
      </c>
    </row>
    <row r="885" spans="1:17">
      <c r="A885" s="239" t="s">
        <v>5665</v>
      </c>
      <c r="B885" s="239" t="s">
        <v>5667</v>
      </c>
      <c r="C885" s="291" t="s">
        <v>1773</v>
      </c>
      <c r="P885" s="291" t="s">
        <v>1773</v>
      </c>
      <c r="Q885" s="239" t="s">
        <v>5667</v>
      </c>
    </row>
    <row r="886" spans="1:17">
      <c r="A886" s="239" t="s">
        <v>5665</v>
      </c>
      <c r="B886" s="239" t="s">
        <v>5672</v>
      </c>
      <c r="C886" s="291" t="s">
        <v>1778</v>
      </c>
      <c r="P886" s="291" t="s">
        <v>1778</v>
      </c>
      <c r="Q886" s="239" t="s">
        <v>5672</v>
      </c>
    </row>
    <row r="887" spans="1:17">
      <c r="A887" s="239" t="s">
        <v>5665</v>
      </c>
      <c r="B887" s="239" t="s">
        <v>5717</v>
      </c>
      <c r="C887" s="291" t="s">
        <v>1825</v>
      </c>
      <c r="P887" s="291" t="s">
        <v>1825</v>
      </c>
      <c r="Q887" s="239" t="s">
        <v>5717</v>
      </c>
    </row>
    <row r="888" spans="1:17">
      <c r="A888" s="239" t="s">
        <v>5665</v>
      </c>
      <c r="B888" s="239" t="s">
        <v>5674</v>
      </c>
      <c r="C888" s="291" t="s">
        <v>1780</v>
      </c>
      <c r="P888" s="291" t="s">
        <v>1780</v>
      </c>
      <c r="Q888" s="239" t="s">
        <v>5674</v>
      </c>
    </row>
    <row r="889" spans="1:17">
      <c r="A889" s="290" t="s">
        <v>4076</v>
      </c>
      <c r="B889" s="290" t="s">
        <v>5769</v>
      </c>
      <c r="C889" s="290" t="s">
        <v>1882</v>
      </c>
      <c r="P889" s="290" t="s">
        <v>1882</v>
      </c>
      <c r="Q889" s="290" t="s">
        <v>5769</v>
      </c>
    </row>
    <row r="890" spans="1:17">
      <c r="A890" s="290" t="s">
        <v>4076</v>
      </c>
      <c r="B890" s="290" t="s">
        <v>1893</v>
      </c>
      <c r="C890" s="290" t="s">
        <v>1892</v>
      </c>
      <c r="P890" s="290" t="s">
        <v>1892</v>
      </c>
      <c r="Q890" s="290" t="s">
        <v>1893</v>
      </c>
    </row>
    <row r="891" spans="1:17">
      <c r="A891" s="290" t="s">
        <v>4076</v>
      </c>
      <c r="B891" s="290" t="s">
        <v>5880</v>
      </c>
      <c r="C891" s="290" t="s">
        <v>1971</v>
      </c>
      <c r="P891" s="290" t="s">
        <v>1971</v>
      </c>
      <c r="Q891" s="290" t="s">
        <v>5880</v>
      </c>
    </row>
    <row r="892" spans="1:17">
      <c r="A892" s="290" t="s">
        <v>4076</v>
      </c>
      <c r="B892" s="290" t="s">
        <v>5907</v>
      </c>
      <c r="C892" s="290" t="s">
        <v>1998</v>
      </c>
      <c r="P892" s="290" t="s">
        <v>1998</v>
      </c>
      <c r="Q892" s="290" t="s">
        <v>5907</v>
      </c>
    </row>
    <row r="893" spans="1:17">
      <c r="A893" s="290" t="s">
        <v>4076</v>
      </c>
      <c r="B893" s="290" t="s">
        <v>5894</v>
      </c>
      <c r="C893" s="290" t="s">
        <v>1985</v>
      </c>
      <c r="P893" s="290" t="s">
        <v>1985</v>
      </c>
      <c r="Q893" s="290" t="s">
        <v>5894</v>
      </c>
    </row>
    <row r="894" spans="1:17">
      <c r="A894" s="290" t="s">
        <v>4076</v>
      </c>
      <c r="B894" s="290" t="s">
        <v>5928</v>
      </c>
      <c r="C894" s="290" t="s">
        <v>2013</v>
      </c>
      <c r="P894" s="290" t="s">
        <v>2013</v>
      </c>
      <c r="Q894" s="290" t="s">
        <v>5928</v>
      </c>
    </row>
    <row r="895" spans="1:17">
      <c r="A895" s="290" t="s">
        <v>4076</v>
      </c>
      <c r="B895" s="290" t="s">
        <v>5926</v>
      </c>
      <c r="C895" s="290" t="s">
        <v>2011</v>
      </c>
      <c r="P895" s="290" t="s">
        <v>2011</v>
      </c>
      <c r="Q895" s="290" t="s">
        <v>5926</v>
      </c>
    </row>
    <row r="896" spans="1:17">
      <c r="A896" s="290" t="s">
        <v>4076</v>
      </c>
      <c r="B896" s="290" t="s">
        <v>5927</v>
      </c>
      <c r="C896" s="290" t="s">
        <v>2012</v>
      </c>
      <c r="P896" s="290" t="s">
        <v>2012</v>
      </c>
      <c r="Q896" s="290" t="s">
        <v>5927</v>
      </c>
    </row>
    <row r="897" spans="1:17">
      <c r="A897" s="290" t="s">
        <v>4076</v>
      </c>
      <c r="B897" s="290" t="s">
        <v>5914</v>
      </c>
      <c r="C897" s="290" t="s">
        <v>1999</v>
      </c>
      <c r="P897" s="290" t="s">
        <v>1999</v>
      </c>
      <c r="Q897" s="290" t="s">
        <v>5914</v>
      </c>
    </row>
    <row r="898" spans="1:17">
      <c r="A898" s="290" t="s">
        <v>4076</v>
      </c>
      <c r="B898" s="290" t="s">
        <v>5938</v>
      </c>
      <c r="C898" s="290" t="s">
        <v>2023</v>
      </c>
      <c r="P898" s="290" t="s">
        <v>2023</v>
      </c>
      <c r="Q898" s="290" t="s">
        <v>5938</v>
      </c>
    </row>
    <row r="899" spans="1:17">
      <c r="A899" s="290" t="s">
        <v>4076</v>
      </c>
      <c r="B899" s="290" t="s">
        <v>5958</v>
      </c>
      <c r="C899" s="290" t="s">
        <v>2047</v>
      </c>
      <c r="P899" s="290" t="s">
        <v>2047</v>
      </c>
      <c r="Q899" s="290" t="s">
        <v>5958</v>
      </c>
    </row>
    <row r="900" spans="1:17">
      <c r="A900" s="290" t="s">
        <v>4076</v>
      </c>
      <c r="B900" s="290" t="s">
        <v>5951</v>
      </c>
      <c r="C900" s="290" t="s">
        <v>2040</v>
      </c>
      <c r="P900" s="290" t="s">
        <v>2040</v>
      </c>
      <c r="Q900" s="290" t="s">
        <v>5951</v>
      </c>
    </row>
    <row r="901" spans="1:17">
      <c r="A901" s="290" t="s">
        <v>4076</v>
      </c>
      <c r="B901" s="290" t="s">
        <v>5947</v>
      </c>
      <c r="C901" s="290" t="s">
        <v>2034</v>
      </c>
      <c r="P901" s="290" t="s">
        <v>2034</v>
      </c>
      <c r="Q901" s="290" t="s">
        <v>5947</v>
      </c>
    </row>
    <row r="902" spans="1:17">
      <c r="A902" s="239" t="s">
        <v>7623</v>
      </c>
      <c r="B902" s="239" t="s">
        <v>7869</v>
      </c>
      <c r="C902" s="291" t="s">
        <v>4030</v>
      </c>
      <c r="P902" s="291" t="s">
        <v>4030</v>
      </c>
      <c r="Q902" s="239" t="s">
        <v>7869</v>
      </c>
    </row>
    <row r="903" spans="1:17">
      <c r="A903" s="290" t="s">
        <v>4076</v>
      </c>
      <c r="B903" s="290" t="s">
        <v>5961</v>
      </c>
      <c r="C903" s="290" t="s">
        <v>2050</v>
      </c>
      <c r="P903" s="290" t="s">
        <v>2050</v>
      </c>
      <c r="Q903" s="290" t="s">
        <v>5961</v>
      </c>
    </row>
    <row r="904" spans="1:17">
      <c r="A904" s="290" t="s">
        <v>4076</v>
      </c>
      <c r="B904" s="290" t="s">
        <v>5980</v>
      </c>
      <c r="C904" s="290" t="s">
        <v>2071</v>
      </c>
      <c r="P904" s="290" t="s">
        <v>2071</v>
      </c>
      <c r="Q904" s="290" t="s">
        <v>5980</v>
      </c>
    </row>
    <row r="905" spans="1:17">
      <c r="A905" s="290" t="s">
        <v>4076</v>
      </c>
      <c r="B905" s="290" t="s">
        <v>6060</v>
      </c>
      <c r="C905" s="290" t="s">
        <v>2157</v>
      </c>
      <c r="P905" s="290" t="s">
        <v>2157</v>
      </c>
      <c r="Q905" s="290" t="s">
        <v>6060</v>
      </c>
    </row>
    <row r="906" spans="1:17">
      <c r="A906" s="290" t="s">
        <v>4076</v>
      </c>
      <c r="B906" s="290" t="s">
        <v>2124</v>
      </c>
      <c r="C906" s="290" t="s">
        <v>2123</v>
      </c>
      <c r="P906" s="290" t="s">
        <v>2123</v>
      </c>
      <c r="Q906" s="290" t="s">
        <v>2124</v>
      </c>
    </row>
    <row r="907" spans="1:17">
      <c r="A907" s="290" t="s">
        <v>4076</v>
      </c>
      <c r="B907" s="290" t="s">
        <v>6030</v>
      </c>
      <c r="C907" s="290" t="s">
        <v>2121</v>
      </c>
      <c r="P907" s="290" t="s">
        <v>2121</v>
      </c>
      <c r="Q907" s="290" t="s">
        <v>6030</v>
      </c>
    </row>
    <row r="908" spans="1:17">
      <c r="A908" s="290" t="s">
        <v>4076</v>
      </c>
      <c r="B908" s="290" t="s">
        <v>2153</v>
      </c>
      <c r="C908" s="290" t="s">
        <v>2152</v>
      </c>
      <c r="P908" s="290" t="s">
        <v>2152</v>
      </c>
      <c r="Q908" s="290" t="s">
        <v>2153</v>
      </c>
    </row>
    <row r="909" spans="1:17">
      <c r="A909" s="290" t="s">
        <v>4076</v>
      </c>
      <c r="B909" s="290" t="s">
        <v>2106</v>
      </c>
      <c r="C909" s="290" t="s">
        <v>2105</v>
      </c>
      <c r="P909" s="290" t="s">
        <v>2105</v>
      </c>
      <c r="Q909" s="290" t="s">
        <v>2106</v>
      </c>
    </row>
    <row r="910" spans="1:17">
      <c r="A910" s="290" t="s">
        <v>4076</v>
      </c>
      <c r="B910" s="290" t="s">
        <v>6036</v>
      </c>
      <c r="C910" s="290" t="s">
        <v>2131</v>
      </c>
      <c r="P910" s="290" t="s">
        <v>2131</v>
      </c>
      <c r="Q910" s="290" t="s">
        <v>6036</v>
      </c>
    </row>
    <row r="911" spans="1:17">
      <c r="A911" s="290" t="s">
        <v>4076</v>
      </c>
      <c r="B911" s="290" t="s">
        <v>6121</v>
      </c>
      <c r="C911" s="290" t="s">
        <v>2228</v>
      </c>
      <c r="P911" s="290" t="s">
        <v>2228</v>
      </c>
      <c r="Q911" s="290" t="s">
        <v>6121</v>
      </c>
    </row>
    <row r="912" spans="1:17">
      <c r="A912" s="290" t="s">
        <v>4076</v>
      </c>
      <c r="B912" s="290" t="s">
        <v>6037</v>
      </c>
      <c r="C912" s="290" t="s">
        <v>2132</v>
      </c>
      <c r="P912" s="290" t="s">
        <v>2132</v>
      </c>
      <c r="Q912" s="290" t="s">
        <v>6037</v>
      </c>
    </row>
    <row r="913" spans="1:17">
      <c r="A913" s="290" t="s">
        <v>4076</v>
      </c>
      <c r="B913" s="290" t="s">
        <v>6034</v>
      </c>
      <c r="C913" s="290" t="s">
        <v>2129</v>
      </c>
      <c r="P913" s="290" t="s">
        <v>2129</v>
      </c>
      <c r="Q913" s="290" t="s">
        <v>6034</v>
      </c>
    </row>
    <row r="914" spans="1:17">
      <c r="A914" s="290" t="s">
        <v>4076</v>
      </c>
      <c r="B914" s="290" t="s">
        <v>6031</v>
      </c>
      <c r="C914" s="290" t="s">
        <v>2122</v>
      </c>
      <c r="P914" s="290" t="s">
        <v>2122</v>
      </c>
      <c r="Q914" s="290" t="s">
        <v>6031</v>
      </c>
    </row>
    <row r="915" spans="1:17">
      <c r="A915" s="290" t="s">
        <v>4076</v>
      </c>
      <c r="B915" s="290" t="s">
        <v>6138</v>
      </c>
      <c r="C915" s="290" t="s">
        <v>2241</v>
      </c>
      <c r="P915" s="290" t="s">
        <v>2241</v>
      </c>
      <c r="Q915" s="290" t="s">
        <v>6138</v>
      </c>
    </row>
    <row r="916" spans="1:17">
      <c r="A916" s="290" t="s">
        <v>4076</v>
      </c>
      <c r="B916" s="290" t="s">
        <v>6163</v>
      </c>
      <c r="C916" s="290" t="s">
        <v>2270</v>
      </c>
      <c r="P916" s="290" t="s">
        <v>2270</v>
      </c>
      <c r="Q916" s="290" t="s">
        <v>6163</v>
      </c>
    </row>
    <row r="917" spans="1:17">
      <c r="A917" s="290" t="s">
        <v>4076</v>
      </c>
      <c r="B917" s="290" t="s">
        <v>2243</v>
      </c>
      <c r="C917" s="290" t="s">
        <v>2242</v>
      </c>
      <c r="P917" s="290" t="s">
        <v>2242</v>
      </c>
      <c r="Q917" s="290" t="s">
        <v>2243</v>
      </c>
    </row>
    <row r="918" spans="1:17">
      <c r="A918" s="290" t="s">
        <v>4076</v>
      </c>
      <c r="B918" s="290" t="s">
        <v>6170</v>
      </c>
      <c r="C918" s="290" t="s">
        <v>2273</v>
      </c>
      <c r="P918" s="290" t="s">
        <v>2273</v>
      </c>
      <c r="Q918" s="290" t="s">
        <v>6170</v>
      </c>
    </row>
    <row r="919" spans="1:17">
      <c r="A919" s="290" t="s">
        <v>4076</v>
      </c>
      <c r="B919" s="290" t="s">
        <v>2275</v>
      </c>
      <c r="C919" s="290" t="s">
        <v>2274</v>
      </c>
      <c r="P919" s="290" t="s">
        <v>2274</v>
      </c>
      <c r="Q919" s="290" t="s">
        <v>2275</v>
      </c>
    </row>
    <row r="920" spans="1:17">
      <c r="A920" s="290" t="s">
        <v>4076</v>
      </c>
      <c r="B920" s="290" t="s">
        <v>2277</v>
      </c>
      <c r="C920" s="290" t="s">
        <v>2276</v>
      </c>
      <c r="P920" s="290" t="s">
        <v>2276</v>
      </c>
      <c r="Q920" s="290" t="s">
        <v>2277</v>
      </c>
    </row>
    <row r="921" spans="1:17">
      <c r="A921" s="290" t="s">
        <v>4076</v>
      </c>
      <c r="B921" s="290" t="s">
        <v>2303</v>
      </c>
      <c r="C921" s="290" t="s">
        <v>2302</v>
      </c>
      <c r="P921" s="290" t="s">
        <v>2302</v>
      </c>
      <c r="Q921" s="290" t="s">
        <v>2303</v>
      </c>
    </row>
    <row r="922" spans="1:17">
      <c r="A922" s="290" t="s">
        <v>4076</v>
      </c>
      <c r="B922" s="290" t="s">
        <v>6185</v>
      </c>
      <c r="C922" s="290" t="s">
        <v>2298</v>
      </c>
      <c r="P922" s="290" t="s">
        <v>2298</v>
      </c>
      <c r="Q922" s="290" t="s">
        <v>6185</v>
      </c>
    </row>
    <row r="923" spans="1:17">
      <c r="A923" s="290" t="s">
        <v>4076</v>
      </c>
      <c r="B923" s="290" t="s">
        <v>2280</v>
      </c>
      <c r="C923" s="290" t="s">
        <v>2279</v>
      </c>
      <c r="P923" s="290" t="s">
        <v>2279</v>
      </c>
      <c r="Q923" s="290" t="s">
        <v>2280</v>
      </c>
    </row>
    <row r="924" spans="1:17">
      <c r="A924" s="290" t="s">
        <v>4076</v>
      </c>
      <c r="B924" s="290" t="s">
        <v>2283</v>
      </c>
      <c r="C924" s="290" t="s">
        <v>2282</v>
      </c>
      <c r="P924" s="290" t="s">
        <v>2282</v>
      </c>
      <c r="Q924" s="290" t="s">
        <v>2283</v>
      </c>
    </row>
    <row r="925" spans="1:17">
      <c r="A925" s="290" t="s">
        <v>4076</v>
      </c>
      <c r="B925" s="290" t="s">
        <v>2287</v>
      </c>
      <c r="C925" s="290" t="s">
        <v>2286</v>
      </c>
      <c r="P925" s="290" t="s">
        <v>2286</v>
      </c>
      <c r="Q925" s="290" t="s">
        <v>2287</v>
      </c>
    </row>
    <row r="926" spans="1:17">
      <c r="A926" s="290" t="s">
        <v>4076</v>
      </c>
      <c r="B926" s="290" t="s">
        <v>5752</v>
      </c>
      <c r="C926" s="290" t="s">
        <v>1862</v>
      </c>
      <c r="P926" s="290" t="s">
        <v>1862</v>
      </c>
      <c r="Q926" s="290" t="s">
        <v>5752</v>
      </c>
    </row>
    <row r="927" spans="1:17">
      <c r="A927" s="290" t="s">
        <v>4076</v>
      </c>
      <c r="B927" s="290" t="s">
        <v>5767</v>
      </c>
      <c r="C927" s="290" t="s">
        <v>1878</v>
      </c>
      <c r="P927" s="290" t="s">
        <v>1878</v>
      </c>
      <c r="Q927" s="290" t="s">
        <v>5767</v>
      </c>
    </row>
    <row r="928" spans="1:17">
      <c r="A928" s="290" t="s">
        <v>4076</v>
      </c>
      <c r="B928" s="290" t="s">
        <v>1880</v>
      </c>
      <c r="C928" s="290" t="s">
        <v>1879</v>
      </c>
      <c r="P928" s="290" t="s">
        <v>1879</v>
      </c>
      <c r="Q928" s="290" t="s">
        <v>1880</v>
      </c>
    </row>
    <row r="929" spans="1:17">
      <c r="A929" s="290" t="s">
        <v>4076</v>
      </c>
      <c r="B929" s="290" t="s">
        <v>1891</v>
      </c>
      <c r="C929" s="290" t="s">
        <v>1890</v>
      </c>
      <c r="P929" s="290" t="s">
        <v>1890</v>
      </c>
      <c r="Q929" s="290" t="s">
        <v>1891</v>
      </c>
    </row>
    <row r="930" spans="1:17">
      <c r="A930" s="290" t="s">
        <v>4076</v>
      </c>
      <c r="B930" s="290" t="s">
        <v>5782</v>
      </c>
      <c r="C930" s="290" t="s">
        <v>1901</v>
      </c>
      <c r="P930" s="290" t="s">
        <v>1901</v>
      </c>
      <c r="Q930" s="290" t="s">
        <v>5782</v>
      </c>
    </row>
    <row r="931" spans="1:17">
      <c r="A931" s="290" t="s">
        <v>4076</v>
      </c>
      <c r="B931" s="290" t="s">
        <v>6190</v>
      </c>
      <c r="C931" s="290" t="s">
        <v>2307</v>
      </c>
      <c r="P931" s="290" t="s">
        <v>2307</v>
      </c>
      <c r="Q931" s="290" t="s">
        <v>6190</v>
      </c>
    </row>
    <row r="932" spans="1:17">
      <c r="A932" s="290" t="s">
        <v>4076</v>
      </c>
      <c r="B932" s="290" t="s">
        <v>6193</v>
      </c>
      <c r="C932" s="290" t="s">
        <v>2310</v>
      </c>
      <c r="P932" s="290" t="s">
        <v>2310</v>
      </c>
      <c r="Q932" s="290" t="s">
        <v>6193</v>
      </c>
    </row>
    <row r="933" spans="1:17">
      <c r="A933" s="290" t="s">
        <v>4076</v>
      </c>
      <c r="B933" s="290" t="s">
        <v>6195</v>
      </c>
      <c r="C933" s="290" t="s">
        <v>2314</v>
      </c>
      <c r="P933" s="290" t="s">
        <v>2314</v>
      </c>
      <c r="Q933" s="290" t="s">
        <v>6195</v>
      </c>
    </row>
    <row r="934" spans="1:17">
      <c r="A934" s="290" t="s">
        <v>4076</v>
      </c>
      <c r="B934" s="290" t="s">
        <v>6196</v>
      </c>
      <c r="C934" s="290" t="s">
        <v>2315</v>
      </c>
      <c r="P934" s="290" t="s">
        <v>2315</v>
      </c>
      <c r="Q934" s="290" t="s">
        <v>6196</v>
      </c>
    </row>
    <row r="935" spans="1:17">
      <c r="A935" s="290" t="s">
        <v>4076</v>
      </c>
      <c r="B935" s="290" t="s">
        <v>6200</v>
      </c>
      <c r="C935" s="290" t="s">
        <v>2319</v>
      </c>
      <c r="P935" s="290" t="s">
        <v>2319</v>
      </c>
      <c r="Q935" s="290" t="s">
        <v>6200</v>
      </c>
    </row>
    <row r="936" spans="1:17">
      <c r="A936" s="290" t="s">
        <v>4076</v>
      </c>
      <c r="B936" s="290" t="s">
        <v>6236</v>
      </c>
      <c r="C936" s="290" t="s">
        <v>2357</v>
      </c>
      <c r="P936" s="290" t="s">
        <v>2357</v>
      </c>
      <c r="Q936" s="290" t="s">
        <v>6236</v>
      </c>
    </row>
    <row r="937" spans="1:17">
      <c r="A937" s="239" t="s">
        <v>4076</v>
      </c>
      <c r="B937" s="239" t="s">
        <v>6237</v>
      </c>
      <c r="C937" s="291" t="s">
        <v>6238</v>
      </c>
      <c r="P937" s="291" t="s">
        <v>6238</v>
      </c>
      <c r="Q937" s="239" t="s">
        <v>6237</v>
      </c>
    </row>
    <row r="938" spans="1:17">
      <c r="A938" s="290" t="s">
        <v>4076</v>
      </c>
      <c r="B938" s="290" t="s">
        <v>6197</v>
      </c>
      <c r="C938" s="290" t="s">
        <v>2316</v>
      </c>
      <c r="P938" s="290" t="s">
        <v>2316</v>
      </c>
      <c r="Q938" s="290" t="s">
        <v>6197</v>
      </c>
    </row>
    <row r="939" spans="1:17">
      <c r="A939" s="290" t="s">
        <v>4076</v>
      </c>
      <c r="B939" s="290" t="s">
        <v>6225</v>
      </c>
      <c r="C939" s="290" t="s">
        <v>2346</v>
      </c>
      <c r="P939" s="290" t="s">
        <v>2346</v>
      </c>
      <c r="Q939" s="290" t="s">
        <v>6225</v>
      </c>
    </row>
    <row r="940" spans="1:17">
      <c r="A940" s="290" t="s">
        <v>4076</v>
      </c>
      <c r="B940" s="290" t="s">
        <v>6231</v>
      </c>
      <c r="C940" s="290" t="s">
        <v>2352</v>
      </c>
      <c r="P940" s="290" t="s">
        <v>2352</v>
      </c>
      <c r="Q940" s="290" t="s">
        <v>6231</v>
      </c>
    </row>
    <row r="941" spans="1:17">
      <c r="A941" s="290" t="s">
        <v>4076</v>
      </c>
      <c r="B941" s="290" t="s">
        <v>6234</v>
      </c>
      <c r="C941" s="290" t="s">
        <v>2355</v>
      </c>
      <c r="P941" s="290" t="s">
        <v>2355</v>
      </c>
      <c r="Q941" s="290" t="s">
        <v>6234</v>
      </c>
    </row>
    <row r="942" spans="1:17">
      <c r="A942" s="290" t="s">
        <v>4076</v>
      </c>
      <c r="B942" s="290" t="s">
        <v>6221</v>
      </c>
      <c r="C942" s="290" t="s">
        <v>2342</v>
      </c>
      <c r="P942" s="290" t="s">
        <v>2342</v>
      </c>
      <c r="Q942" s="290" t="s">
        <v>6221</v>
      </c>
    </row>
    <row r="943" spans="1:17">
      <c r="A943" s="290" t="s">
        <v>4076</v>
      </c>
      <c r="B943" s="290" t="s">
        <v>6198</v>
      </c>
      <c r="C943" s="290" t="s">
        <v>2317</v>
      </c>
      <c r="P943" s="290" t="s">
        <v>2317</v>
      </c>
      <c r="Q943" s="290" t="s">
        <v>6198</v>
      </c>
    </row>
    <row r="944" spans="1:17">
      <c r="A944" s="290" t="s">
        <v>4076</v>
      </c>
      <c r="B944" s="290" t="s">
        <v>6199</v>
      </c>
      <c r="C944" s="290" t="s">
        <v>2318</v>
      </c>
      <c r="P944" s="290" t="s">
        <v>2318</v>
      </c>
      <c r="Q944" s="290" t="s">
        <v>6199</v>
      </c>
    </row>
    <row r="945" spans="1:17">
      <c r="A945" s="290" t="s">
        <v>4076</v>
      </c>
      <c r="B945" s="290" t="s">
        <v>6239</v>
      </c>
      <c r="C945" s="290" t="s">
        <v>2358</v>
      </c>
      <c r="P945" s="290" t="s">
        <v>2358</v>
      </c>
      <c r="Q945" s="290" t="s">
        <v>6239</v>
      </c>
    </row>
    <row r="946" spans="1:17">
      <c r="A946" s="239" t="s">
        <v>4524</v>
      </c>
      <c r="B946" s="239" t="s">
        <v>5135</v>
      </c>
      <c r="C946" s="291" t="s">
        <v>1382</v>
      </c>
      <c r="P946" s="291" t="s">
        <v>1382</v>
      </c>
      <c r="Q946" s="239" t="s">
        <v>5135</v>
      </c>
    </row>
    <row r="947" spans="1:17">
      <c r="A947" s="239" t="s">
        <v>4511</v>
      </c>
      <c r="B947" s="239" t="s">
        <v>5088</v>
      </c>
      <c r="C947" s="291" t="s">
        <v>1328</v>
      </c>
      <c r="P947" s="291" t="s">
        <v>1328</v>
      </c>
      <c r="Q947" s="239" t="s">
        <v>5088</v>
      </c>
    </row>
    <row r="948" spans="1:17">
      <c r="A948" s="290" t="s">
        <v>4519</v>
      </c>
      <c r="B948" s="290" t="s">
        <v>5084</v>
      </c>
      <c r="C948" s="290" t="s">
        <v>1324</v>
      </c>
      <c r="P948" s="290" t="s">
        <v>1324</v>
      </c>
      <c r="Q948" s="290" t="s">
        <v>5084</v>
      </c>
    </row>
    <row r="949" spans="1:17">
      <c r="A949" s="290" t="s">
        <v>4076</v>
      </c>
      <c r="B949" s="290" t="s">
        <v>1607</v>
      </c>
      <c r="C949" s="290" t="s">
        <v>1606</v>
      </c>
      <c r="P949" s="290" t="s">
        <v>1606</v>
      </c>
      <c r="Q949" s="290" t="s">
        <v>1607</v>
      </c>
    </row>
    <row r="950" spans="1:17">
      <c r="A950" s="239" t="s">
        <v>4511</v>
      </c>
      <c r="B950" s="239" t="s">
        <v>4798</v>
      </c>
      <c r="C950" s="291" t="s">
        <v>1017</v>
      </c>
      <c r="P950" s="291" t="s">
        <v>1017</v>
      </c>
      <c r="Q950" s="239" t="s">
        <v>4798</v>
      </c>
    </row>
    <row r="951" spans="1:17">
      <c r="A951" s="239" t="s">
        <v>4511</v>
      </c>
      <c r="B951" s="239" t="s">
        <v>4722</v>
      </c>
      <c r="C951" s="291" t="s">
        <v>940</v>
      </c>
      <c r="P951" s="291" t="s">
        <v>940</v>
      </c>
      <c r="Q951" s="239" t="s">
        <v>4722</v>
      </c>
    </row>
    <row r="952" spans="1:17">
      <c r="A952" s="239" t="s">
        <v>4511</v>
      </c>
      <c r="B952" s="239" t="s">
        <v>4547</v>
      </c>
      <c r="C952" s="291" t="s">
        <v>775</v>
      </c>
      <c r="P952" s="291" t="s">
        <v>775</v>
      </c>
      <c r="Q952" s="239" t="s">
        <v>4547</v>
      </c>
    </row>
    <row r="953" spans="1:17">
      <c r="A953" s="239" t="s">
        <v>4511</v>
      </c>
      <c r="B953" s="239" t="s">
        <v>4789</v>
      </c>
      <c r="C953" s="291" t="s">
        <v>1008</v>
      </c>
      <c r="P953" s="291" t="s">
        <v>1008</v>
      </c>
      <c r="Q953" s="239" t="s">
        <v>4789</v>
      </c>
    </row>
    <row r="954" spans="1:17">
      <c r="A954" s="239" t="s">
        <v>4511</v>
      </c>
      <c r="B954" s="239" t="s">
        <v>4729</v>
      </c>
      <c r="C954" s="291" t="s">
        <v>947</v>
      </c>
      <c r="P954" s="291" t="s">
        <v>947</v>
      </c>
      <c r="Q954" s="239" t="s">
        <v>4729</v>
      </c>
    </row>
    <row r="955" spans="1:17">
      <c r="A955" s="239" t="s">
        <v>4511</v>
      </c>
      <c r="B955" s="239" t="s">
        <v>4924</v>
      </c>
      <c r="C955" s="291" t="s">
        <v>1149</v>
      </c>
      <c r="P955" s="291" t="s">
        <v>1149</v>
      </c>
      <c r="Q955" s="239" t="s">
        <v>4924</v>
      </c>
    </row>
    <row r="956" spans="1:17">
      <c r="A956" s="239" t="s">
        <v>4511</v>
      </c>
      <c r="B956" s="239" t="s">
        <v>4831</v>
      </c>
      <c r="C956" s="291" t="s">
        <v>1055</v>
      </c>
      <c r="P956" s="291" t="s">
        <v>1055</v>
      </c>
      <c r="Q956" s="239" t="s">
        <v>4831</v>
      </c>
    </row>
    <row r="957" spans="1:17">
      <c r="A957" s="239" t="s">
        <v>4511</v>
      </c>
      <c r="B957" s="239" t="s">
        <v>5189</v>
      </c>
      <c r="C957" s="291" t="s">
        <v>1443</v>
      </c>
      <c r="P957" s="291" t="s">
        <v>1443</v>
      </c>
      <c r="Q957" s="239" t="s">
        <v>5189</v>
      </c>
    </row>
    <row r="958" spans="1:17">
      <c r="A958" s="239" t="s">
        <v>4511</v>
      </c>
      <c r="B958" s="239" t="s">
        <v>4844</v>
      </c>
      <c r="C958" s="291" t="s">
        <v>1069</v>
      </c>
      <c r="P958" s="291" t="s">
        <v>1069</v>
      </c>
      <c r="Q958" s="239" t="s">
        <v>4844</v>
      </c>
    </row>
    <row r="959" spans="1:17">
      <c r="A959" s="239" t="s">
        <v>4511</v>
      </c>
      <c r="B959" s="239" t="s">
        <v>4908</v>
      </c>
      <c r="C959" s="291" t="s">
        <v>1133</v>
      </c>
      <c r="P959" s="291" t="s">
        <v>1133</v>
      </c>
      <c r="Q959" s="239" t="s">
        <v>4908</v>
      </c>
    </row>
    <row r="960" spans="1:17">
      <c r="A960" s="239" t="s">
        <v>4524</v>
      </c>
      <c r="B960" s="239" t="s">
        <v>5142</v>
      </c>
      <c r="C960" s="291" t="s">
        <v>1391</v>
      </c>
      <c r="P960" s="291" t="s">
        <v>1391</v>
      </c>
      <c r="Q960" s="239" t="s">
        <v>5142</v>
      </c>
    </row>
    <row r="961" spans="1:17">
      <c r="A961" s="290" t="s">
        <v>4076</v>
      </c>
      <c r="B961" s="290" t="s">
        <v>4909</v>
      </c>
      <c r="C961" s="290" t="s">
        <v>1134</v>
      </c>
      <c r="P961" s="290" t="s">
        <v>1134</v>
      </c>
      <c r="Q961" s="290" t="s">
        <v>4909</v>
      </c>
    </row>
    <row r="962" spans="1:17">
      <c r="A962" s="290" t="s">
        <v>4519</v>
      </c>
      <c r="B962" s="290" t="s">
        <v>5478</v>
      </c>
      <c r="C962" s="290" t="s">
        <v>5479</v>
      </c>
      <c r="P962" s="290" t="s">
        <v>5479</v>
      </c>
      <c r="Q962" s="290" t="s">
        <v>5478</v>
      </c>
    </row>
    <row r="963" spans="1:17">
      <c r="A963" s="239" t="s">
        <v>4524</v>
      </c>
      <c r="B963" s="239" t="s">
        <v>5503</v>
      </c>
      <c r="C963" s="291" t="s">
        <v>5504</v>
      </c>
      <c r="P963" s="291" t="s">
        <v>5504</v>
      </c>
      <c r="Q963" s="239" t="s">
        <v>5503</v>
      </c>
    </row>
    <row r="964" spans="1:17">
      <c r="A964" s="290" t="s">
        <v>4076</v>
      </c>
      <c r="B964" s="290" t="s">
        <v>4566</v>
      </c>
      <c r="C964" s="290" t="s">
        <v>796</v>
      </c>
      <c r="P964" s="290" t="s">
        <v>796</v>
      </c>
      <c r="Q964" s="290" t="s">
        <v>4566</v>
      </c>
    </row>
    <row r="965" spans="1:17">
      <c r="A965" s="290" t="s">
        <v>4076</v>
      </c>
      <c r="B965" s="290" t="s">
        <v>4527</v>
      </c>
      <c r="C965" s="290" t="s">
        <v>753</v>
      </c>
      <c r="P965" s="290" t="s">
        <v>753</v>
      </c>
      <c r="Q965" s="290" t="s">
        <v>4527</v>
      </c>
    </row>
    <row r="966" spans="1:17">
      <c r="A966" s="290" t="s">
        <v>4076</v>
      </c>
      <c r="B966" s="290" t="s">
        <v>4528</v>
      </c>
      <c r="C966" s="290" t="s">
        <v>754</v>
      </c>
      <c r="P966" s="290" t="s">
        <v>754</v>
      </c>
      <c r="Q966" s="290" t="s">
        <v>4528</v>
      </c>
    </row>
    <row r="967" spans="1:17">
      <c r="A967" s="290" t="s">
        <v>4076</v>
      </c>
      <c r="B967" s="290" t="s">
        <v>4530</v>
      </c>
      <c r="C967" s="290" t="s">
        <v>756</v>
      </c>
      <c r="P967" s="290" t="s">
        <v>756</v>
      </c>
      <c r="Q967" s="290" t="s">
        <v>4530</v>
      </c>
    </row>
    <row r="968" spans="1:17">
      <c r="A968" s="290" t="s">
        <v>4076</v>
      </c>
      <c r="B968" s="290" t="s">
        <v>4708</v>
      </c>
      <c r="C968" s="290" t="s">
        <v>924</v>
      </c>
      <c r="P968" s="290" t="s">
        <v>924</v>
      </c>
      <c r="Q968" s="290" t="s">
        <v>4708</v>
      </c>
    </row>
    <row r="969" spans="1:17">
      <c r="A969" s="290" t="s">
        <v>4076</v>
      </c>
      <c r="B969" s="290" t="s">
        <v>4714</v>
      </c>
      <c r="C969" s="290" t="s">
        <v>930</v>
      </c>
      <c r="P969" s="290" t="s">
        <v>930</v>
      </c>
      <c r="Q969" s="290" t="s">
        <v>4714</v>
      </c>
    </row>
    <row r="970" spans="1:17">
      <c r="A970" s="290" t="s">
        <v>4076</v>
      </c>
      <c r="B970" s="290" t="s">
        <v>4817</v>
      </c>
      <c r="C970" s="290" t="s">
        <v>1037</v>
      </c>
      <c r="P970" s="290" t="s">
        <v>1037</v>
      </c>
      <c r="Q970" s="290" t="s">
        <v>4817</v>
      </c>
    </row>
    <row r="971" spans="1:17">
      <c r="A971" s="290" t="s">
        <v>4076</v>
      </c>
      <c r="B971" s="290" t="s">
        <v>4737</v>
      </c>
      <c r="C971" s="290" t="s">
        <v>955</v>
      </c>
      <c r="P971" s="290" t="s">
        <v>955</v>
      </c>
      <c r="Q971" s="290" t="s">
        <v>4737</v>
      </c>
    </row>
    <row r="972" spans="1:17">
      <c r="A972" s="239" t="s">
        <v>4511</v>
      </c>
      <c r="B972" s="239" t="s">
        <v>4758</v>
      </c>
      <c r="C972" s="291" t="s">
        <v>977</v>
      </c>
      <c r="P972" s="291" t="s">
        <v>977</v>
      </c>
      <c r="Q972" s="239" t="s">
        <v>4758</v>
      </c>
    </row>
    <row r="973" spans="1:17">
      <c r="A973" s="239" t="s">
        <v>4511</v>
      </c>
      <c r="B973" s="239" t="s">
        <v>4797</v>
      </c>
      <c r="C973" s="291" t="s">
        <v>1016</v>
      </c>
      <c r="P973" s="291" t="s">
        <v>1016</v>
      </c>
      <c r="Q973" s="239" t="s">
        <v>4797</v>
      </c>
    </row>
    <row r="974" spans="1:17">
      <c r="A974" s="239" t="s">
        <v>4511</v>
      </c>
      <c r="B974" s="239" t="s">
        <v>4852</v>
      </c>
      <c r="C974" s="291" t="s">
        <v>1077</v>
      </c>
      <c r="P974" s="291" t="s">
        <v>1077</v>
      </c>
      <c r="Q974" s="239" t="s">
        <v>4852</v>
      </c>
    </row>
    <row r="975" spans="1:17">
      <c r="A975" s="239" t="s">
        <v>4511</v>
      </c>
      <c r="B975" s="239" t="s">
        <v>1166</v>
      </c>
      <c r="C975" s="291" t="s">
        <v>1165</v>
      </c>
      <c r="P975" s="291" t="s">
        <v>1165</v>
      </c>
      <c r="Q975" s="239" t="s">
        <v>1166</v>
      </c>
    </row>
    <row r="976" spans="1:17">
      <c r="A976" s="239" t="s">
        <v>4511</v>
      </c>
      <c r="B976" s="239" t="s">
        <v>4549</v>
      </c>
      <c r="C976" s="291" t="s">
        <v>779</v>
      </c>
      <c r="P976" s="291" t="s">
        <v>779</v>
      </c>
      <c r="Q976" s="239" t="s">
        <v>4549</v>
      </c>
    </row>
    <row r="977" spans="1:17">
      <c r="A977" s="239" t="s">
        <v>4511</v>
      </c>
      <c r="B977" s="239" t="s">
        <v>4548</v>
      </c>
      <c r="C977" s="291" t="s">
        <v>776</v>
      </c>
      <c r="P977" s="291" t="s">
        <v>776</v>
      </c>
      <c r="Q977" s="239" t="s">
        <v>4548</v>
      </c>
    </row>
    <row r="978" spans="1:17">
      <c r="A978" s="239" t="s">
        <v>4511</v>
      </c>
      <c r="B978" s="239" t="s">
        <v>4735</v>
      </c>
      <c r="C978" s="291" t="s">
        <v>953</v>
      </c>
      <c r="P978" s="291" t="s">
        <v>953</v>
      </c>
      <c r="Q978" s="239" t="s">
        <v>4735</v>
      </c>
    </row>
    <row r="979" spans="1:17">
      <c r="A979" s="239" t="s">
        <v>4511</v>
      </c>
      <c r="B979" s="239" t="s">
        <v>4848</v>
      </c>
      <c r="C979" s="291" t="s">
        <v>1073</v>
      </c>
      <c r="P979" s="291" t="s">
        <v>1073</v>
      </c>
      <c r="Q979" s="239" t="s">
        <v>4848</v>
      </c>
    </row>
    <row r="980" spans="1:17">
      <c r="A980" s="239" t="s">
        <v>4511</v>
      </c>
      <c r="B980" s="239" t="s">
        <v>4826</v>
      </c>
      <c r="C980" s="291" t="s">
        <v>1048</v>
      </c>
      <c r="P980" s="291" t="s">
        <v>1048</v>
      </c>
      <c r="Q980" s="239" t="s">
        <v>4826</v>
      </c>
    </row>
    <row r="981" spans="1:17">
      <c r="A981" s="239" t="s">
        <v>4511</v>
      </c>
      <c r="B981" s="239" t="s">
        <v>5207</v>
      </c>
      <c r="C981" s="291" t="s">
        <v>1463</v>
      </c>
      <c r="P981" s="291" t="s">
        <v>1463</v>
      </c>
      <c r="Q981" s="239" t="s">
        <v>5207</v>
      </c>
    </row>
    <row r="982" spans="1:17">
      <c r="A982" s="239" t="s">
        <v>4511</v>
      </c>
      <c r="B982" s="239" t="s">
        <v>4799</v>
      </c>
      <c r="C982" s="291" t="s">
        <v>1018</v>
      </c>
      <c r="P982" s="291" t="s">
        <v>1018</v>
      </c>
      <c r="Q982" s="239" t="s">
        <v>4799</v>
      </c>
    </row>
    <row r="983" spans="1:17">
      <c r="A983" s="239" t="s">
        <v>4511</v>
      </c>
      <c r="B983" s="239" t="s">
        <v>5020</v>
      </c>
      <c r="C983" s="291" t="s">
        <v>1252</v>
      </c>
      <c r="P983" s="291" t="s">
        <v>1252</v>
      </c>
      <c r="Q983" s="239" t="s">
        <v>5020</v>
      </c>
    </row>
    <row r="984" spans="1:17">
      <c r="A984" s="239" t="s">
        <v>4511</v>
      </c>
      <c r="B984" s="239" t="s">
        <v>4569</v>
      </c>
      <c r="C984" s="291" t="s">
        <v>799</v>
      </c>
      <c r="P984" s="291" t="s">
        <v>799</v>
      </c>
      <c r="Q984" s="239" t="s">
        <v>4569</v>
      </c>
    </row>
    <row r="985" spans="1:17">
      <c r="A985" s="290" t="s">
        <v>4076</v>
      </c>
      <c r="B985" s="290" t="s">
        <v>4813</v>
      </c>
      <c r="C985" s="290" t="s">
        <v>1033</v>
      </c>
      <c r="P985" s="290" t="s">
        <v>1033</v>
      </c>
      <c r="Q985" s="290" t="s">
        <v>4813</v>
      </c>
    </row>
    <row r="986" spans="1:17">
      <c r="A986" s="290" t="s">
        <v>4076</v>
      </c>
      <c r="B986" s="290" t="s">
        <v>4534</v>
      </c>
      <c r="C986" s="290" t="s">
        <v>762</v>
      </c>
      <c r="P986" s="290" t="s">
        <v>762</v>
      </c>
      <c r="Q986" s="290" t="s">
        <v>4534</v>
      </c>
    </row>
    <row r="987" spans="1:17">
      <c r="A987" s="290" t="s">
        <v>4076</v>
      </c>
      <c r="B987" s="290" t="s">
        <v>4850</v>
      </c>
      <c r="C987" s="290" t="s">
        <v>1075</v>
      </c>
      <c r="P987" s="290" t="s">
        <v>1075</v>
      </c>
      <c r="Q987" s="290" t="s">
        <v>4850</v>
      </c>
    </row>
    <row r="988" spans="1:17">
      <c r="A988" s="290" t="s">
        <v>4076</v>
      </c>
      <c r="B988" s="290" t="s">
        <v>4720</v>
      </c>
      <c r="C988" s="290" t="s">
        <v>938</v>
      </c>
      <c r="P988" s="290" t="s">
        <v>938</v>
      </c>
      <c r="Q988" s="290" t="s">
        <v>4720</v>
      </c>
    </row>
    <row r="989" spans="1:17">
      <c r="A989" s="290" t="s">
        <v>4519</v>
      </c>
      <c r="B989" s="290" t="s">
        <v>5488</v>
      </c>
      <c r="C989" s="290" t="s">
        <v>5489</v>
      </c>
      <c r="P989" s="290" t="s">
        <v>5489</v>
      </c>
      <c r="Q989" s="290" t="s">
        <v>5488</v>
      </c>
    </row>
    <row r="990" spans="1:17">
      <c r="A990" s="290" t="s">
        <v>4076</v>
      </c>
      <c r="B990" s="290" t="s">
        <v>5166</v>
      </c>
      <c r="C990" s="290" t="s">
        <v>1415</v>
      </c>
      <c r="P990" s="290" t="s">
        <v>1415</v>
      </c>
      <c r="Q990" s="290" t="s">
        <v>5166</v>
      </c>
    </row>
    <row r="991" spans="1:17">
      <c r="A991" s="290" t="s">
        <v>4076</v>
      </c>
      <c r="B991" s="290" t="s">
        <v>5163</v>
      </c>
      <c r="C991" s="290" t="s">
        <v>1412</v>
      </c>
      <c r="P991" s="290" t="s">
        <v>1412</v>
      </c>
      <c r="Q991" s="290" t="s">
        <v>5163</v>
      </c>
    </row>
    <row r="992" spans="1:17">
      <c r="A992" s="290" t="s">
        <v>4076</v>
      </c>
      <c r="B992" s="290" t="s">
        <v>4552</v>
      </c>
      <c r="C992" s="290" t="s">
        <v>782</v>
      </c>
      <c r="P992" s="290" t="s">
        <v>782</v>
      </c>
      <c r="Q992" s="290" t="s">
        <v>4552</v>
      </c>
    </row>
    <row r="993" spans="1:17">
      <c r="A993" s="290" t="s">
        <v>4076</v>
      </c>
      <c r="B993" s="290" t="s">
        <v>4550</v>
      </c>
      <c r="C993" s="290" t="s">
        <v>780</v>
      </c>
      <c r="P993" s="290" t="s">
        <v>780</v>
      </c>
      <c r="Q993" s="290" t="s">
        <v>4550</v>
      </c>
    </row>
    <row r="994" spans="1:17">
      <c r="A994" s="290" t="s">
        <v>4076</v>
      </c>
      <c r="B994" s="290" t="s">
        <v>778</v>
      </c>
      <c r="C994" s="290" t="s">
        <v>777</v>
      </c>
      <c r="P994" s="290" t="s">
        <v>777</v>
      </c>
      <c r="Q994" s="290" t="s">
        <v>778</v>
      </c>
    </row>
    <row r="995" spans="1:17">
      <c r="A995" s="290" t="s">
        <v>4076</v>
      </c>
      <c r="B995" s="290" t="s">
        <v>4699</v>
      </c>
      <c r="C995" s="290" t="s">
        <v>915</v>
      </c>
      <c r="P995" s="290" t="s">
        <v>915</v>
      </c>
      <c r="Q995" s="290" t="s">
        <v>4699</v>
      </c>
    </row>
    <row r="996" spans="1:17">
      <c r="A996" s="290" t="s">
        <v>4076</v>
      </c>
      <c r="B996" s="290" t="s">
        <v>4759</v>
      </c>
      <c r="C996" s="290" t="s">
        <v>978</v>
      </c>
      <c r="P996" s="290" t="s">
        <v>978</v>
      </c>
      <c r="Q996" s="290" t="s">
        <v>4759</v>
      </c>
    </row>
    <row r="997" spans="1:17">
      <c r="A997" s="290" t="s">
        <v>4519</v>
      </c>
      <c r="B997" s="290" t="s">
        <v>5441</v>
      </c>
      <c r="C997" s="290" t="s">
        <v>5442</v>
      </c>
      <c r="P997" s="290" t="s">
        <v>5442</v>
      </c>
      <c r="Q997" s="290" t="s">
        <v>5441</v>
      </c>
    </row>
    <row r="998" spans="1:17">
      <c r="A998" s="290" t="s">
        <v>4076</v>
      </c>
      <c r="B998" s="290" t="s">
        <v>4570</v>
      </c>
      <c r="C998" s="290" t="s">
        <v>800</v>
      </c>
      <c r="P998" s="290" t="s">
        <v>800</v>
      </c>
      <c r="Q998" s="290" t="s">
        <v>4570</v>
      </c>
    </row>
    <row r="999" spans="1:17">
      <c r="A999" s="239" t="s">
        <v>4511</v>
      </c>
      <c r="B999" s="239" t="s">
        <v>4571</v>
      </c>
      <c r="C999" s="291" t="s">
        <v>801</v>
      </c>
      <c r="P999" s="291" t="s">
        <v>801</v>
      </c>
      <c r="Q999" s="239" t="s">
        <v>4571</v>
      </c>
    </row>
    <row r="1000" spans="1:17">
      <c r="A1000" s="290" t="s">
        <v>4076</v>
      </c>
      <c r="B1000" s="290" t="s">
        <v>4567</v>
      </c>
      <c r="C1000" s="290" t="s">
        <v>797</v>
      </c>
      <c r="P1000" s="290" t="s">
        <v>797</v>
      </c>
      <c r="Q1000" s="290" t="s">
        <v>4567</v>
      </c>
    </row>
    <row r="1001" spans="1:17">
      <c r="A1001" s="290" t="s">
        <v>4519</v>
      </c>
      <c r="B1001" s="290" t="s">
        <v>4568</v>
      </c>
      <c r="C1001" s="290" t="s">
        <v>798</v>
      </c>
      <c r="P1001" s="290" t="s">
        <v>798</v>
      </c>
      <c r="Q1001" s="290" t="s">
        <v>4568</v>
      </c>
    </row>
    <row r="1002" spans="1:17">
      <c r="A1002" s="290" t="s">
        <v>4076</v>
      </c>
      <c r="B1002" s="290" t="s">
        <v>4572</v>
      </c>
      <c r="C1002" s="290" t="s">
        <v>802</v>
      </c>
      <c r="P1002" s="290" t="s">
        <v>802</v>
      </c>
      <c r="Q1002" s="290" t="s">
        <v>4572</v>
      </c>
    </row>
    <row r="1003" spans="1:17">
      <c r="A1003" s="290" t="s">
        <v>4076</v>
      </c>
      <c r="B1003" s="290" t="s">
        <v>4546</v>
      </c>
      <c r="C1003" s="290" t="s">
        <v>774</v>
      </c>
      <c r="P1003" s="290" t="s">
        <v>774</v>
      </c>
      <c r="Q1003" s="290" t="s">
        <v>4546</v>
      </c>
    </row>
    <row r="1004" spans="1:17">
      <c r="A1004" s="239" t="s">
        <v>4524</v>
      </c>
      <c r="B1004" s="239" t="s">
        <v>5505</v>
      </c>
      <c r="C1004" s="291" t="s">
        <v>5506</v>
      </c>
      <c r="P1004" s="291" t="s">
        <v>5506</v>
      </c>
      <c r="Q1004" s="239" t="s">
        <v>5505</v>
      </c>
    </row>
    <row r="1005" spans="1:17">
      <c r="A1005" s="290" t="s">
        <v>4076</v>
      </c>
      <c r="B1005" s="290" t="s">
        <v>4558</v>
      </c>
      <c r="C1005" s="290" t="s">
        <v>788</v>
      </c>
      <c r="P1005" s="290" t="s">
        <v>788</v>
      </c>
      <c r="Q1005" s="290" t="s">
        <v>4558</v>
      </c>
    </row>
    <row r="1006" spans="1:17">
      <c r="A1006" s="290" t="s">
        <v>4076</v>
      </c>
      <c r="B1006" s="290" t="s">
        <v>4557</v>
      </c>
      <c r="C1006" s="290" t="s">
        <v>787</v>
      </c>
      <c r="P1006" s="290" t="s">
        <v>787</v>
      </c>
      <c r="Q1006" s="290" t="s">
        <v>4557</v>
      </c>
    </row>
    <row r="1007" spans="1:17">
      <c r="A1007" s="239" t="s">
        <v>4511</v>
      </c>
      <c r="B1007" s="239" t="s">
        <v>5273</v>
      </c>
      <c r="C1007" s="291" t="s">
        <v>1533</v>
      </c>
      <c r="P1007" s="291" t="s">
        <v>1533</v>
      </c>
      <c r="Q1007" s="239" t="s">
        <v>5273</v>
      </c>
    </row>
    <row r="1008" spans="1:17">
      <c r="A1008" s="290" t="s">
        <v>4076</v>
      </c>
      <c r="B1008" s="290" t="s">
        <v>936</v>
      </c>
      <c r="C1008" s="290" t="s">
        <v>935</v>
      </c>
      <c r="P1008" s="290" t="s">
        <v>935</v>
      </c>
      <c r="Q1008" s="290" t="s">
        <v>936</v>
      </c>
    </row>
    <row r="1009" spans="1:17">
      <c r="A1009" s="290" t="s">
        <v>4076</v>
      </c>
      <c r="B1009" s="290" t="s">
        <v>4742</v>
      </c>
      <c r="C1009" s="290" t="s">
        <v>960</v>
      </c>
      <c r="P1009" s="290" t="s">
        <v>960</v>
      </c>
      <c r="Q1009" s="290" t="s">
        <v>4742</v>
      </c>
    </row>
    <row r="1010" spans="1:17">
      <c r="A1010" s="290" t="s">
        <v>4076</v>
      </c>
      <c r="B1010" s="290" t="s">
        <v>4561</v>
      </c>
      <c r="C1010" s="290" t="s">
        <v>791</v>
      </c>
      <c r="P1010" s="290" t="s">
        <v>791</v>
      </c>
      <c r="Q1010" s="290" t="s">
        <v>4561</v>
      </c>
    </row>
    <row r="1011" spans="1:17">
      <c r="A1011" s="290" t="s">
        <v>4076</v>
      </c>
      <c r="B1011" s="290" t="s">
        <v>4562</v>
      </c>
      <c r="C1011" s="290" t="s">
        <v>792</v>
      </c>
      <c r="P1011" s="290" t="s">
        <v>792</v>
      </c>
      <c r="Q1011" s="290" t="s">
        <v>4562</v>
      </c>
    </row>
    <row r="1012" spans="1:17">
      <c r="A1012" s="290" t="s">
        <v>4519</v>
      </c>
      <c r="B1012" s="290" t="s">
        <v>4721</v>
      </c>
      <c r="C1012" s="290" t="s">
        <v>939</v>
      </c>
      <c r="P1012" s="290" t="s">
        <v>939</v>
      </c>
      <c r="Q1012" s="290" t="s">
        <v>4721</v>
      </c>
    </row>
    <row r="1013" spans="1:17">
      <c r="A1013" s="239" t="s">
        <v>4519</v>
      </c>
      <c r="B1013" s="239" t="s">
        <v>5527</v>
      </c>
      <c r="C1013" s="291" t="s">
        <v>5528</v>
      </c>
      <c r="P1013" s="291" t="s">
        <v>5528</v>
      </c>
      <c r="Q1013" s="239" t="s">
        <v>5527</v>
      </c>
    </row>
    <row r="1014" spans="1:17">
      <c r="A1014" s="290" t="s">
        <v>4076</v>
      </c>
      <c r="B1014" s="290" t="s">
        <v>2401</v>
      </c>
      <c r="C1014" s="290" t="s">
        <v>2400</v>
      </c>
      <c r="P1014" s="290" t="s">
        <v>2400</v>
      </c>
      <c r="Q1014" s="290" t="s">
        <v>2401</v>
      </c>
    </row>
    <row r="1015" spans="1:17">
      <c r="A1015" s="290" t="s">
        <v>4076</v>
      </c>
      <c r="B1015" s="290" t="s">
        <v>5955</v>
      </c>
      <c r="C1015" s="290" t="s">
        <v>2044</v>
      </c>
      <c r="P1015" s="290" t="s">
        <v>2044</v>
      </c>
      <c r="Q1015" s="290" t="s">
        <v>5955</v>
      </c>
    </row>
    <row r="1016" spans="1:17">
      <c r="A1016" s="290" t="s">
        <v>4076</v>
      </c>
      <c r="B1016" s="290" t="s">
        <v>6131</v>
      </c>
      <c r="C1016" s="290" t="s">
        <v>2238</v>
      </c>
      <c r="P1016" s="290" t="s">
        <v>2238</v>
      </c>
      <c r="Q1016" s="290" t="s">
        <v>6131</v>
      </c>
    </row>
    <row r="1017" spans="1:17">
      <c r="A1017" s="290" t="s">
        <v>4076</v>
      </c>
      <c r="B1017" s="290" t="s">
        <v>5768</v>
      </c>
      <c r="C1017" s="290" t="s">
        <v>1881</v>
      </c>
      <c r="P1017" s="290" t="s">
        <v>1881</v>
      </c>
      <c r="Q1017" s="290" t="s">
        <v>5768</v>
      </c>
    </row>
    <row r="1018" spans="1:17">
      <c r="A1018" s="290" t="s">
        <v>4076</v>
      </c>
      <c r="B1018" s="290" t="s">
        <v>4426</v>
      </c>
      <c r="C1018" s="290" t="s">
        <v>647</v>
      </c>
      <c r="P1018" s="290" t="s">
        <v>647</v>
      </c>
      <c r="Q1018" s="290" t="s">
        <v>4426</v>
      </c>
    </row>
    <row r="1019" spans="1:17">
      <c r="A1019" s="290" t="s">
        <v>4076</v>
      </c>
      <c r="B1019" s="290" t="s">
        <v>4493</v>
      </c>
      <c r="C1019" s="290" t="s">
        <v>714</v>
      </c>
      <c r="P1019" s="290" t="s">
        <v>714</v>
      </c>
      <c r="Q1019" s="290" t="s">
        <v>4493</v>
      </c>
    </row>
    <row r="1020" spans="1:17">
      <c r="A1020" s="290" t="s">
        <v>4076</v>
      </c>
      <c r="B1020" s="290" t="s">
        <v>4486</v>
      </c>
      <c r="C1020" s="290" t="s">
        <v>707</v>
      </c>
      <c r="P1020" s="290" t="s">
        <v>707</v>
      </c>
      <c r="Q1020" s="290" t="s">
        <v>4486</v>
      </c>
    </row>
    <row r="1021" spans="1:17">
      <c r="A1021" s="290" t="s">
        <v>4076</v>
      </c>
      <c r="B1021" s="290" t="s">
        <v>4738</v>
      </c>
      <c r="C1021" s="290" t="s">
        <v>956</v>
      </c>
      <c r="P1021" s="290" t="s">
        <v>956</v>
      </c>
      <c r="Q1021" s="290" t="s">
        <v>4738</v>
      </c>
    </row>
    <row r="1022" spans="1:17">
      <c r="A1022" s="290" t="s">
        <v>4076</v>
      </c>
      <c r="B1022" s="290" t="s">
        <v>4518</v>
      </c>
      <c r="C1022" s="290" t="s">
        <v>742</v>
      </c>
      <c r="P1022" s="290" t="s">
        <v>742</v>
      </c>
      <c r="Q1022" s="290" t="s">
        <v>4518</v>
      </c>
    </row>
    <row r="1023" spans="1:17">
      <c r="A1023" s="239" t="s">
        <v>4524</v>
      </c>
      <c r="B1023" s="239" t="s">
        <v>4545</v>
      </c>
      <c r="C1023" s="291" t="s">
        <v>773</v>
      </c>
      <c r="P1023" s="291" t="s">
        <v>773</v>
      </c>
      <c r="Q1023" s="239" t="s">
        <v>4545</v>
      </c>
    </row>
    <row r="1024" spans="1:17">
      <c r="A1024" s="290" t="s">
        <v>4076</v>
      </c>
      <c r="B1024" s="290" t="s">
        <v>5590</v>
      </c>
      <c r="C1024" s="290" t="s">
        <v>1701</v>
      </c>
      <c r="P1024" s="290" t="s">
        <v>1701</v>
      </c>
      <c r="Q1024" s="290" t="s">
        <v>5590</v>
      </c>
    </row>
    <row r="1025" spans="1:17">
      <c r="A1025" s="290" t="s">
        <v>4076</v>
      </c>
      <c r="B1025" s="290" t="s">
        <v>5585</v>
      </c>
      <c r="C1025" s="290" t="s">
        <v>5586</v>
      </c>
      <c r="P1025" s="290" t="s">
        <v>5586</v>
      </c>
      <c r="Q1025" s="290" t="s">
        <v>5585</v>
      </c>
    </row>
    <row r="1026" spans="1:17">
      <c r="A1026" s="290" t="s">
        <v>4076</v>
      </c>
      <c r="B1026" s="290" t="s">
        <v>5573</v>
      </c>
      <c r="C1026" s="290" t="s">
        <v>1684</v>
      </c>
      <c r="P1026" s="290" t="s">
        <v>1684</v>
      </c>
      <c r="Q1026" s="290" t="s">
        <v>5573</v>
      </c>
    </row>
    <row r="1027" spans="1:17">
      <c r="A1027" s="290" t="s">
        <v>4076</v>
      </c>
      <c r="B1027" s="290" t="s">
        <v>5554</v>
      </c>
      <c r="C1027" s="290" t="s">
        <v>1665</v>
      </c>
      <c r="P1027" s="290" t="s">
        <v>1665</v>
      </c>
      <c r="Q1027" s="290" t="s">
        <v>5554</v>
      </c>
    </row>
    <row r="1028" spans="1:17">
      <c r="A1028" s="290" t="s">
        <v>4076</v>
      </c>
      <c r="B1028" s="290" t="s">
        <v>5574</v>
      </c>
      <c r="C1028" s="290" t="s">
        <v>1685</v>
      </c>
      <c r="P1028" s="290" t="s">
        <v>1685</v>
      </c>
      <c r="Q1028" s="290" t="s">
        <v>5574</v>
      </c>
    </row>
    <row r="1029" spans="1:17">
      <c r="A1029" s="290" t="s">
        <v>4076</v>
      </c>
      <c r="B1029" s="290" t="s">
        <v>5778</v>
      </c>
      <c r="C1029" s="290" t="s">
        <v>1897</v>
      </c>
      <c r="P1029" s="290" t="s">
        <v>1897</v>
      </c>
      <c r="Q1029" s="290" t="s">
        <v>5778</v>
      </c>
    </row>
    <row r="1030" spans="1:17">
      <c r="A1030" s="290" t="s">
        <v>4076</v>
      </c>
      <c r="B1030" s="290" t="s">
        <v>5962</v>
      </c>
      <c r="C1030" s="290" t="s">
        <v>2051</v>
      </c>
      <c r="P1030" s="290" t="s">
        <v>2051</v>
      </c>
      <c r="Q1030" s="290" t="s">
        <v>5962</v>
      </c>
    </row>
    <row r="1031" spans="1:17">
      <c r="A1031" s="290" t="s">
        <v>4076</v>
      </c>
      <c r="B1031" s="290" t="s">
        <v>6089</v>
      </c>
      <c r="C1031" s="290" t="s">
        <v>2190</v>
      </c>
      <c r="P1031" s="290" t="s">
        <v>2190</v>
      </c>
      <c r="Q1031" s="290" t="s">
        <v>6089</v>
      </c>
    </row>
    <row r="1032" spans="1:17">
      <c r="A1032" s="290" t="s">
        <v>4076</v>
      </c>
      <c r="B1032" s="290" t="s">
        <v>2301</v>
      </c>
      <c r="C1032" s="290" t="s">
        <v>2300</v>
      </c>
      <c r="P1032" s="290" t="s">
        <v>2300</v>
      </c>
      <c r="Q1032" s="290" t="s">
        <v>2301</v>
      </c>
    </row>
    <row r="1033" spans="1:17">
      <c r="A1033" s="290" t="s">
        <v>4076</v>
      </c>
      <c r="B1033" s="290" t="s">
        <v>5783</v>
      </c>
      <c r="C1033" s="290" t="s">
        <v>1902</v>
      </c>
      <c r="P1033" s="290" t="s">
        <v>1902</v>
      </c>
      <c r="Q1033" s="290" t="s">
        <v>5783</v>
      </c>
    </row>
    <row r="1034" spans="1:17">
      <c r="A1034" s="290" t="s">
        <v>4076</v>
      </c>
      <c r="B1034" s="290" t="s">
        <v>6230</v>
      </c>
      <c r="C1034" s="290" t="s">
        <v>2351</v>
      </c>
      <c r="P1034" s="290" t="s">
        <v>2351</v>
      </c>
      <c r="Q1034" s="290" t="s">
        <v>6230</v>
      </c>
    </row>
    <row r="1035" spans="1:17">
      <c r="A1035" s="290" t="s">
        <v>4076</v>
      </c>
      <c r="B1035" s="290" t="s">
        <v>4435</v>
      </c>
      <c r="C1035" s="290" t="s">
        <v>656</v>
      </c>
      <c r="P1035" s="290" t="s">
        <v>656</v>
      </c>
      <c r="Q1035" s="290" t="s">
        <v>4435</v>
      </c>
    </row>
    <row r="1036" spans="1:17">
      <c r="A1036" s="290" t="s">
        <v>4076</v>
      </c>
      <c r="B1036" s="290" t="s">
        <v>679</v>
      </c>
      <c r="C1036" s="290" t="s">
        <v>678</v>
      </c>
      <c r="P1036" s="290" t="s">
        <v>678</v>
      </c>
      <c r="Q1036" s="290" t="s">
        <v>679</v>
      </c>
    </row>
    <row r="1037" spans="1:17">
      <c r="A1037" s="290" t="s">
        <v>4076</v>
      </c>
      <c r="B1037" s="290" t="s">
        <v>4463</v>
      </c>
      <c r="C1037" s="290" t="s">
        <v>686</v>
      </c>
      <c r="P1037" s="290" t="s">
        <v>686</v>
      </c>
      <c r="Q1037" s="290" t="s">
        <v>4463</v>
      </c>
    </row>
    <row r="1038" spans="1:17">
      <c r="A1038" s="290" t="s">
        <v>4076</v>
      </c>
      <c r="B1038" s="290" t="s">
        <v>4543</v>
      </c>
      <c r="C1038" s="290" t="s">
        <v>771</v>
      </c>
      <c r="P1038" s="290" t="s">
        <v>771</v>
      </c>
      <c r="Q1038" s="290" t="s">
        <v>4543</v>
      </c>
    </row>
    <row r="1039" spans="1:17">
      <c r="A1039" s="290" t="s">
        <v>4076</v>
      </c>
      <c r="B1039" s="290" t="s">
        <v>739</v>
      </c>
      <c r="C1039" s="290" t="s">
        <v>738</v>
      </c>
      <c r="P1039" s="290" t="s">
        <v>738</v>
      </c>
      <c r="Q1039" s="290" t="s">
        <v>739</v>
      </c>
    </row>
    <row r="1040" spans="1:17">
      <c r="A1040" s="290" t="s">
        <v>4076</v>
      </c>
      <c r="B1040" s="290" t="s">
        <v>4532</v>
      </c>
      <c r="C1040" s="290" t="s">
        <v>758</v>
      </c>
      <c r="P1040" s="290" t="s">
        <v>758</v>
      </c>
      <c r="Q1040" s="290" t="s">
        <v>4532</v>
      </c>
    </row>
    <row r="1041" spans="1:17">
      <c r="A1041" s="290" t="s">
        <v>4076</v>
      </c>
      <c r="B1041" s="290" t="s">
        <v>1723</v>
      </c>
      <c r="C1041" s="290" t="s">
        <v>1722</v>
      </c>
      <c r="P1041" s="290" t="s">
        <v>1722</v>
      </c>
      <c r="Q1041" s="290" t="s">
        <v>1723</v>
      </c>
    </row>
    <row r="1042" spans="1:17">
      <c r="A1042" s="290" t="s">
        <v>4076</v>
      </c>
      <c r="B1042" s="290" t="s">
        <v>1699</v>
      </c>
      <c r="C1042" s="290" t="s">
        <v>1698</v>
      </c>
      <c r="P1042" s="290" t="s">
        <v>1698</v>
      </c>
      <c r="Q1042" s="290" t="s">
        <v>1699</v>
      </c>
    </row>
    <row r="1043" spans="1:17">
      <c r="A1043" s="290" t="s">
        <v>4076</v>
      </c>
      <c r="B1043" s="290" t="s">
        <v>5920</v>
      </c>
      <c r="C1043" s="290" t="s">
        <v>2005</v>
      </c>
      <c r="P1043" s="290" t="s">
        <v>2005</v>
      </c>
      <c r="Q1043" s="290" t="s">
        <v>5920</v>
      </c>
    </row>
    <row r="1044" spans="1:17">
      <c r="A1044" s="290" t="s">
        <v>4076</v>
      </c>
      <c r="B1044" s="290" t="s">
        <v>6206</v>
      </c>
      <c r="C1044" s="290" t="s">
        <v>2327</v>
      </c>
      <c r="P1044" s="290" t="s">
        <v>2327</v>
      </c>
      <c r="Q1044" s="290" t="s">
        <v>6206</v>
      </c>
    </row>
    <row r="1045" spans="1:17">
      <c r="A1045" s="239" t="s">
        <v>4077</v>
      </c>
      <c r="B1045" s="239" t="s">
        <v>6588</v>
      </c>
      <c r="C1045" s="291" t="s">
        <v>2719</v>
      </c>
      <c r="P1045" s="291" t="s">
        <v>2719</v>
      </c>
      <c r="Q1045" s="239" t="s">
        <v>6588</v>
      </c>
    </row>
    <row r="1046" spans="1:17">
      <c r="A1046" s="239" t="s">
        <v>4077</v>
      </c>
      <c r="B1046" s="239" t="s">
        <v>6519</v>
      </c>
      <c r="C1046" s="291" t="s">
        <v>2648</v>
      </c>
      <c r="P1046" s="291" t="s">
        <v>2648</v>
      </c>
      <c r="Q1046" s="239" t="s">
        <v>6519</v>
      </c>
    </row>
    <row r="1047" spans="1:17">
      <c r="A1047" s="239" t="s">
        <v>4077</v>
      </c>
      <c r="B1047" s="239" t="s">
        <v>6406</v>
      </c>
      <c r="C1047" s="291" t="s">
        <v>2524</v>
      </c>
      <c r="P1047" s="291" t="s">
        <v>2524</v>
      </c>
      <c r="Q1047" s="239" t="s">
        <v>6406</v>
      </c>
    </row>
    <row r="1048" spans="1:17">
      <c r="A1048" s="239" t="s">
        <v>4077</v>
      </c>
      <c r="B1048" s="239" t="s">
        <v>2739</v>
      </c>
      <c r="C1048" s="291" t="s">
        <v>2738</v>
      </c>
      <c r="P1048" s="291" t="s">
        <v>2738</v>
      </c>
      <c r="Q1048" s="239" t="s">
        <v>2739</v>
      </c>
    </row>
    <row r="1049" spans="1:17">
      <c r="A1049" s="239" t="s">
        <v>4077</v>
      </c>
      <c r="B1049" s="239" t="s">
        <v>6483</v>
      </c>
      <c r="C1049" s="291" t="s">
        <v>2608</v>
      </c>
      <c r="P1049" s="291" t="s">
        <v>2608</v>
      </c>
      <c r="Q1049" s="239" t="s">
        <v>6483</v>
      </c>
    </row>
    <row r="1050" spans="1:17">
      <c r="A1050" s="239" t="s">
        <v>4077</v>
      </c>
      <c r="B1050" s="239" t="s">
        <v>6604</v>
      </c>
      <c r="C1050" s="291" t="s">
        <v>2735</v>
      </c>
      <c r="P1050" s="291" t="s">
        <v>2735</v>
      </c>
      <c r="Q1050" s="239" t="s">
        <v>6604</v>
      </c>
    </row>
    <row r="1051" spans="1:17">
      <c r="A1051" s="239" t="s">
        <v>4077</v>
      </c>
      <c r="B1051" s="239" t="s">
        <v>6685</v>
      </c>
      <c r="C1051" s="291" t="s">
        <v>6686</v>
      </c>
      <c r="P1051" s="291" t="s">
        <v>6686</v>
      </c>
      <c r="Q1051" s="239" t="s">
        <v>6685</v>
      </c>
    </row>
    <row r="1052" spans="1:17">
      <c r="A1052" s="239" t="s">
        <v>4077</v>
      </c>
      <c r="B1052" s="239" t="s">
        <v>6650</v>
      </c>
      <c r="C1052" s="291" t="s">
        <v>2787</v>
      </c>
      <c r="P1052" s="291" t="s">
        <v>2787</v>
      </c>
      <c r="Q1052" s="239" t="s">
        <v>6650</v>
      </c>
    </row>
    <row r="1053" spans="1:17">
      <c r="A1053" s="239" t="s">
        <v>4077</v>
      </c>
      <c r="B1053" s="239" t="s">
        <v>6574</v>
      </c>
      <c r="C1053" s="291" t="s">
        <v>2705</v>
      </c>
      <c r="P1053" s="291" t="s">
        <v>2705</v>
      </c>
      <c r="Q1053" s="239" t="s">
        <v>6574</v>
      </c>
    </row>
    <row r="1054" spans="1:17">
      <c r="A1054" s="239" t="s">
        <v>4077</v>
      </c>
      <c r="B1054" s="239" t="s">
        <v>6628</v>
      </c>
      <c r="C1054" s="291" t="s">
        <v>2765</v>
      </c>
      <c r="P1054" s="291" t="s">
        <v>2765</v>
      </c>
      <c r="Q1054" s="239" t="s">
        <v>6628</v>
      </c>
    </row>
    <row r="1055" spans="1:17">
      <c r="A1055" s="239" t="s">
        <v>4077</v>
      </c>
      <c r="B1055" s="239" t="s">
        <v>6672</v>
      </c>
      <c r="C1055" s="291" t="s">
        <v>2809</v>
      </c>
      <c r="P1055" s="291" t="s">
        <v>2809</v>
      </c>
      <c r="Q1055" s="239" t="s">
        <v>6672</v>
      </c>
    </row>
    <row r="1056" spans="1:17">
      <c r="A1056" s="239" t="s">
        <v>4077</v>
      </c>
      <c r="B1056" s="239" t="s">
        <v>6573</v>
      </c>
      <c r="C1056" s="291" t="s">
        <v>2704</v>
      </c>
      <c r="P1056" s="291" t="s">
        <v>2704</v>
      </c>
      <c r="Q1056" s="239" t="s">
        <v>6573</v>
      </c>
    </row>
    <row r="1057" spans="1:17">
      <c r="A1057" s="239" t="s">
        <v>4077</v>
      </c>
      <c r="B1057" s="239" t="s">
        <v>6569</v>
      </c>
      <c r="C1057" s="291" t="s">
        <v>2700</v>
      </c>
      <c r="P1057" s="291" t="s">
        <v>2700</v>
      </c>
      <c r="Q1057" s="239" t="s">
        <v>6569</v>
      </c>
    </row>
    <row r="1058" spans="1:17">
      <c r="A1058" s="239" t="s">
        <v>4077</v>
      </c>
      <c r="B1058" s="239" t="s">
        <v>6665</v>
      </c>
      <c r="C1058" s="291" t="s">
        <v>2802</v>
      </c>
      <c r="P1058" s="291" t="s">
        <v>2802</v>
      </c>
      <c r="Q1058" s="239" t="s">
        <v>6665</v>
      </c>
    </row>
    <row r="1059" spans="1:17">
      <c r="A1059" s="239" t="s">
        <v>4077</v>
      </c>
      <c r="B1059" s="239" t="s">
        <v>6622</v>
      </c>
      <c r="C1059" s="291" t="s">
        <v>2759</v>
      </c>
      <c r="P1059" s="291" t="s">
        <v>2759</v>
      </c>
      <c r="Q1059" s="239" t="s">
        <v>6622</v>
      </c>
    </row>
    <row r="1060" spans="1:17">
      <c r="A1060" s="239" t="s">
        <v>4077</v>
      </c>
      <c r="B1060" s="239" t="s">
        <v>6625</v>
      </c>
      <c r="C1060" s="291" t="s">
        <v>2762</v>
      </c>
      <c r="P1060" s="291" t="s">
        <v>2762</v>
      </c>
      <c r="Q1060" s="239" t="s">
        <v>6625</v>
      </c>
    </row>
    <row r="1061" spans="1:17">
      <c r="A1061" s="239" t="s">
        <v>4077</v>
      </c>
      <c r="B1061" s="239" t="s">
        <v>6609</v>
      </c>
      <c r="C1061" s="291" t="s">
        <v>2742</v>
      </c>
      <c r="P1061" s="291" t="s">
        <v>2742</v>
      </c>
      <c r="Q1061" s="239" t="s">
        <v>6609</v>
      </c>
    </row>
    <row r="1062" spans="1:17">
      <c r="A1062" s="239" t="s">
        <v>4077</v>
      </c>
      <c r="B1062" s="239" t="s">
        <v>6648</v>
      </c>
      <c r="C1062" s="291" t="s">
        <v>2785</v>
      </c>
      <c r="P1062" s="291" t="s">
        <v>2785</v>
      </c>
      <c r="Q1062" s="239" t="s">
        <v>6648</v>
      </c>
    </row>
    <row r="1063" spans="1:17">
      <c r="A1063" s="239" t="s">
        <v>4077</v>
      </c>
      <c r="B1063" s="239" t="s">
        <v>6660</v>
      </c>
      <c r="C1063" s="291" t="s">
        <v>2797</v>
      </c>
      <c r="P1063" s="291" t="s">
        <v>2797</v>
      </c>
      <c r="Q1063" s="239" t="s">
        <v>6660</v>
      </c>
    </row>
    <row r="1064" spans="1:17">
      <c r="A1064" s="290" t="s">
        <v>4076</v>
      </c>
      <c r="B1064" s="290" t="s">
        <v>5663</v>
      </c>
      <c r="C1064" s="290" t="s">
        <v>1768</v>
      </c>
      <c r="P1064" s="290" t="s">
        <v>1768</v>
      </c>
      <c r="Q1064" s="290" t="s">
        <v>5663</v>
      </c>
    </row>
    <row r="1065" spans="1:17">
      <c r="A1065" s="239" t="s">
        <v>6480</v>
      </c>
      <c r="B1065" s="239" t="s">
        <v>6687</v>
      </c>
      <c r="C1065" s="291" t="s">
        <v>6688</v>
      </c>
      <c r="P1065" s="291" t="s">
        <v>6688</v>
      </c>
      <c r="Q1065" s="239" t="s">
        <v>6687</v>
      </c>
    </row>
    <row r="1066" spans="1:17">
      <c r="A1066" s="290" t="s">
        <v>4076</v>
      </c>
      <c r="B1066" s="290" t="s">
        <v>5755</v>
      </c>
      <c r="C1066" s="290" t="s">
        <v>1865</v>
      </c>
      <c r="P1066" s="290" t="s">
        <v>1865</v>
      </c>
      <c r="Q1066" s="290" t="s">
        <v>5755</v>
      </c>
    </row>
    <row r="1067" spans="1:17">
      <c r="A1067" s="290" t="s">
        <v>4076</v>
      </c>
      <c r="B1067" s="290" t="s">
        <v>5756</v>
      </c>
      <c r="C1067" s="290" t="s">
        <v>1866</v>
      </c>
      <c r="P1067" s="290" t="s">
        <v>1866</v>
      </c>
      <c r="Q1067" s="290" t="s">
        <v>5756</v>
      </c>
    </row>
    <row r="1068" spans="1:17">
      <c r="A1068" s="290" t="s">
        <v>4076</v>
      </c>
      <c r="B1068" s="290" t="s">
        <v>5757</v>
      </c>
      <c r="C1068" s="290" t="s">
        <v>1867</v>
      </c>
      <c r="P1068" s="290" t="s">
        <v>1867</v>
      </c>
      <c r="Q1068" s="290" t="s">
        <v>5757</v>
      </c>
    </row>
    <row r="1069" spans="1:17">
      <c r="A1069" s="290" t="s">
        <v>4076</v>
      </c>
      <c r="B1069" s="290" t="s">
        <v>4504</v>
      </c>
      <c r="C1069" s="290" t="s">
        <v>725</v>
      </c>
      <c r="P1069" s="290" t="s">
        <v>725</v>
      </c>
      <c r="Q1069" s="290" t="s">
        <v>4504</v>
      </c>
    </row>
    <row r="1070" spans="1:17">
      <c r="A1070" s="290" t="s">
        <v>4076</v>
      </c>
      <c r="B1070" s="290" t="s">
        <v>5758</v>
      </c>
      <c r="C1070" s="290" t="s">
        <v>1868</v>
      </c>
      <c r="P1070" s="290" t="s">
        <v>1868</v>
      </c>
      <c r="Q1070" s="290" t="s">
        <v>5758</v>
      </c>
    </row>
    <row r="1071" spans="1:17">
      <c r="A1071" s="290" t="s">
        <v>4076</v>
      </c>
      <c r="B1071" s="290" t="s">
        <v>5759</v>
      </c>
      <c r="C1071" s="290" t="s">
        <v>1871</v>
      </c>
      <c r="P1071" s="290" t="s">
        <v>1871</v>
      </c>
      <c r="Q1071" s="290" t="s">
        <v>5759</v>
      </c>
    </row>
    <row r="1072" spans="1:17">
      <c r="A1072" s="290" t="s">
        <v>4076</v>
      </c>
      <c r="B1072" s="290" t="s">
        <v>1870</v>
      </c>
      <c r="C1072" s="290" t="s">
        <v>1869</v>
      </c>
      <c r="P1072" s="290" t="s">
        <v>1869</v>
      </c>
      <c r="Q1072" s="290" t="s">
        <v>1870</v>
      </c>
    </row>
    <row r="1073" spans="1:17">
      <c r="A1073" s="290" t="s">
        <v>4076</v>
      </c>
      <c r="B1073" s="290" t="s">
        <v>5760</v>
      </c>
      <c r="C1073" s="290" t="s">
        <v>1872</v>
      </c>
      <c r="P1073" s="290" t="s">
        <v>1872</v>
      </c>
      <c r="Q1073" s="290" t="s">
        <v>5760</v>
      </c>
    </row>
    <row r="1074" spans="1:17">
      <c r="A1074" s="290" t="s">
        <v>4076</v>
      </c>
      <c r="B1074" s="290" t="s">
        <v>5761</v>
      </c>
      <c r="C1074" s="290" t="s">
        <v>1873</v>
      </c>
      <c r="P1074" s="290" t="s">
        <v>1873</v>
      </c>
      <c r="Q1074" s="290" t="s">
        <v>5761</v>
      </c>
    </row>
    <row r="1075" spans="1:17">
      <c r="A1075" s="290" t="s">
        <v>4076</v>
      </c>
      <c r="B1075" s="290" t="s">
        <v>5762</v>
      </c>
      <c r="C1075" s="290" t="s">
        <v>1874</v>
      </c>
      <c r="P1075" s="290" t="s">
        <v>1874</v>
      </c>
      <c r="Q1075" s="290" t="s">
        <v>5762</v>
      </c>
    </row>
    <row r="1076" spans="1:17">
      <c r="A1076" s="290" t="s">
        <v>4076</v>
      </c>
      <c r="B1076" s="290" t="s">
        <v>5763</v>
      </c>
      <c r="C1076" s="290" t="s">
        <v>1875</v>
      </c>
      <c r="P1076" s="290" t="s">
        <v>1875</v>
      </c>
      <c r="Q1076" s="290" t="s">
        <v>5763</v>
      </c>
    </row>
    <row r="1077" spans="1:17">
      <c r="A1077" s="239" t="s">
        <v>5764</v>
      </c>
      <c r="B1077" s="239" t="s">
        <v>5765</v>
      </c>
      <c r="C1077" s="291" t="s">
        <v>1876</v>
      </c>
      <c r="P1077" s="291" t="s">
        <v>1876</v>
      </c>
      <c r="Q1077" s="239" t="s">
        <v>5765</v>
      </c>
    </row>
    <row r="1078" spans="1:17">
      <c r="A1078" s="290" t="s">
        <v>4076</v>
      </c>
      <c r="B1078" s="290" t="s">
        <v>5766</v>
      </c>
      <c r="C1078" s="290" t="s">
        <v>1877</v>
      </c>
      <c r="P1078" s="290" t="s">
        <v>1877</v>
      </c>
      <c r="Q1078" s="290" t="s">
        <v>5766</v>
      </c>
    </row>
    <row r="1079" spans="1:17">
      <c r="A1079" s="290" t="s">
        <v>4076</v>
      </c>
      <c r="B1079" s="290" t="s">
        <v>5844</v>
      </c>
      <c r="C1079" s="290" t="s">
        <v>1967</v>
      </c>
      <c r="P1079" s="290" t="s">
        <v>1967</v>
      </c>
      <c r="Q1079" s="290" t="s">
        <v>5844</v>
      </c>
    </row>
    <row r="1080" spans="1:17">
      <c r="A1080" s="290" t="s">
        <v>4076</v>
      </c>
      <c r="B1080" s="290" t="s">
        <v>5770</v>
      </c>
      <c r="C1080" s="290" t="s">
        <v>1883</v>
      </c>
      <c r="P1080" s="290" t="s">
        <v>1883</v>
      </c>
      <c r="Q1080" s="290" t="s">
        <v>5770</v>
      </c>
    </row>
    <row r="1081" spans="1:17">
      <c r="A1081" s="290" t="s">
        <v>4076</v>
      </c>
      <c r="B1081" s="290" t="s">
        <v>5771</v>
      </c>
      <c r="C1081" s="290" t="s">
        <v>1884</v>
      </c>
      <c r="P1081" s="290" t="s">
        <v>1884</v>
      </c>
      <c r="Q1081" s="290" t="s">
        <v>5771</v>
      </c>
    </row>
    <row r="1082" spans="1:17">
      <c r="A1082" s="290" t="s">
        <v>4076</v>
      </c>
      <c r="B1082" s="290" t="s">
        <v>5753</v>
      </c>
      <c r="C1082" s="290" t="s">
        <v>1863</v>
      </c>
      <c r="P1082" s="290" t="s">
        <v>1863</v>
      </c>
      <c r="Q1082" s="290" t="s">
        <v>5753</v>
      </c>
    </row>
    <row r="1083" spans="1:17">
      <c r="A1083" s="290" t="s">
        <v>4076</v>
      </c>
      <c r="B1083" s="290" t="s">
        <v>5754</v>
      </c>
      <c r="C1083" s="290" t="s">
        <v>1864</v>
      </c>
      <c r="P1083" s="290" t="s">
        <v>1864</v>
      </c>
      <c r="Q1083" s="290" t="s">
        <v>5754</v>
      </c>
    </row>
    <row r="1084" spans="1:17">
      <c r="A1084" s="290" t="s">
        <v>4076</v>
      </c>
      <c r="B1084" s="290" t="s">
        <v>5775</v>
      </c>
      <c r="C1084" s="290" t="s">
        <v>1894</v>
      </c>
      <c r="P1084" s="290" t="s">
        <v>1894</v>
      </c>
      <c r="Q1084" s="290" t="s">
        <v>5775</v>
      </c>
    </row>
    <row r="1085" spans="1:17">
      <c r="A1085" s="290" t="s">
        <v>4076</v>
      </c>
      <c r="B1085" s="290" t="s">
        <v>5774</v>
      </c>
      <c r="C1085" s="290" t="s">
        <v>1889</v>
      </c>
      <c r="P1085" s="290" t="s">
        <v>1889</v>
      </c>
      <c r="Q1085" s="290" t="s">
        <v>5774</v>
      </c>
    </row>
    <row r="1086" spans="1:17">
      <c r="A1086" s="290" t="s">
        <v>4076</v>
      </c>
      <c r="B1086" s="290" t="s">
        <v>5772</v>
      </c>
      <c r="C1086" s="290" t="s">
        <v>1885</v>
      </c>
      <c r="P1086" s="290" t="s">
        <v>1885</v>
      </c>
      <c r="Q1086" s="290" t="s">
        <v>5772</v>
      </c>
    </row>
    <row r="1087" spans="1:17">
      <c r="A1087" s="290" t="s">
        <v>4076</v>
      </c>
      <c r="B1087" s="290" t="s">
        <v>1887</v>
      </c>
      <c r="C1087" s="290" t="s">
        <v>1886</v>
      </c>
      <c r="P1087" s="290" t="s">
        <v>1886</v>
      </c>
      <c r="Q1087" s="290" t="s">
        <v>1887</v>
      </c>
    </row>
    <row r="1088" spans="1:17">
      <c r="A1088" s="290" t="s">
        <v>4076</v>
      </c>
      <c r="B1088" s="290" t="s">
        <v>5779</v>
      </c>
      <c r="C1088" s="290" t="s">
        <v>1898</v>
      </c>
      <c r="P1088" s="290" t="s">
        <v>1898</v>
      </c>
      <c r="Q1088" s="290" t="s">
        <v>5779</v>
      </c>
    </row>
    <row r="1089" spans="1:17">
      <c r="A1089" s="290" t="s">
        <v>4076</v>
      </c>
      <c r="B1089" s="290" t="s">
        <v>5105</v>
      </c>
      <c r="C1089" s="290" t="s">
        <v>1348</v>
      </c>
      <c r="P1089" s="290" t="s">
        <v>1348</v>
      </c>
      <c r="Q1089" s="290" t="s">
        <v>5105</v>
      </c>
    </row>
    <row r="1090" spans="1:17">
      <c r="A1090" s="239" t="s">
        <v>7623</v>
      </c>
      <c r="B1090" s="239" t="s">
        <v>7746</v>
      </c>
      <c r="C1090" s="291" t="s">
        <v>3853</v>
      </c>
      <c r="P1090" s="291" t="s">
        <v>3853</v>
      </c>
      <c r="Q1090" s="239" t="s">
        <v>7746</v>
      </c>
    </row>
    <row r="1091" spans="1:17">
      <c r="A1091" s="239" t="s">
        <v>7623</v>
      </c>
      <c r="B1091" s="239" t="s">
        <v>7748</v>
      </c>
      <c r="C1091" s="291" t="s">
        <v>3855</v>
      </c>
      <c r="P1091" s="291" t="s">
        <v>3855</v>
      </c>
      <c r="Q1091" s="239" t="s">
        <v>7748</v>
      </c>
    </row>
    <row r="1092" spans="1:17">
      <c r="A1092" s="239" t="s">
        <v>7623</v>
      </c>
      <c r="B1092" s="239" t="s">
        <v>7745</v>
      </c>
      <c r="C1092" s="291" t="s">
        <v>3852</v>
      </c>
      <c r="P1092" s="291" t="s">
        <v>3852</v>
      </c>
      <c r="Q1092" s="239" t="s">
        <v>7745</v>
      </c>
    </row>
    <row r="1093" spans="1:17">
      <c r="A1093" s="239" t="s">
        <v>7623</v>
      </c>
      <c r="B1093" s="239" t="s">
        <v>7741</v>
      </c>
      <c r="C1093" s="291" t="s">
        <v>3848</v>
      </c>
      <c r="P1093" s="291" t="s">
        <v>3848</v>
      </c>
      <c r="Q1093" s="239" t="s">
        <v>7741</v>
      </c>
    </row>
    <row r="1094" spans="1:17">
      <c r="A1094" s="290" t="s">
        <v>4076</v>
      </c>
      <c r="B1094" s="290" t="s">
        <v>5971</v>
      </c>
      <c r="C1094" s="290" t="s">
        <v>2060</v>
      </c>
      <c r="P1094" s="290" t="s">
        <v>2060</v>
      </c>
      <c r="Q1094" s="290" t="s">
        <v>5971</v>
      </c>
    </row>
    <row r="1095" spans="1:17">
      <c r="A1095" s="290" t="s">
        <v>4076</v>
      </c>
      <c r="B1095" s="290" t="s">
        <v>5994</v>
      </c>
      <c r="C1095" s="290" t="s">
        <v>2085</v>
      </c>
      <c r="P1095" s="290" t="s">
        <v>2085</v>
      </c>
      <c r="Q1095" s="290" t="s">
        <v>5994</v>
      </c>
    </row>
    <row r="1096" spans="1:17">
      <c r="A1096" s="290" t="s">
        <v>4076</v>
      </c>
      <c r="B1096" s="290" t="s">
        <v>5977</v>
      </c>
      <c r="C1096" s="290" t="s">
        <v>2068</v>
      </c>
      <c r="P1096" s="290" t="s">
        <v>2068</v>
      </c>
      <c r="Q1096" s="290" t="s">
        <v>5977</v>
      </c>
    </row>
    <row r="1097" spans="1:17">
      <c r="A1097" s="290" t="s">
        <v>4076</v>
      </c>
      <c r="B1097" s="290" t="s">
        <v>5999</v>
      </c>
      <c r="C1097" s="290" t="s">
        <v>2090</v>
      </c>
      <c r="P1097" s="290" t="s">
        <v>2090</v>
      </c>
      <c r="Q1097" s="290" t="s">
        <v>5999</v>
      </c>
    </row>
    <row r="1098" spans="1:17">
      <c r="A1098" s="290" t="s">
        <v>4076</v>
      </c>
      <c r="B1098" s="290" t="s">
        <v>5970</v>
      </c>
      <c r="C1098" s="290" t="s">
        <v>2059</v>
      </c>
      <c r="P1098" s="290" t="s">
        <v>2059</v>
      </c>
      <c r="Q1098" s="290" t="s">
        <v>5970</v>
      </c>
    </row>
    <row r="1099" spans="1:17">
      <c r="A1099" s="290" t="s">
        <v>4076</v>
      </c>
      <c r="B1099" s="290" t="s">
        <v>5983</v>
      </c>
      <c r="C1099" s="290" t="s">
        <v>2074</v>
      </c>
      <c r="P1099" s="290" t="s">
        <v>2074</v>
      </c>
      <c r="Q1099" s="290" t="s">
        <v>5983</v>
      </c>
    </row>
    <row r="1100" spans="1:17">
      <c r="A1100" s="290" t="s">
        <v>4076</v>
      </c>
      <c r="B1100" s="290" t="s">
        <v>5996</v>
      </c>
      <c r="C1100" s="290" t="s">
        <v>2087</v>
      </c>
      <c r="P1100" s="290" t="s">
        <v>2087</v>
      </c>
      <c r="Q1100" s="290" t="s">
        <v>5996</v>
      </c>
    </row>
    <row r="1101" spans="1:17">
      <c r="A1101" s="290" t="s">
        <v>4076</v>
      </c>
      <c r="B1101" s="290" t="s">
        <v>5995</v>
      </c>
      <c r="C1101" s="290" t="s">
        <v>2086</v>
      </c>
      <c r="P1101" s="290" t="s">
        <v>2086</v>
      </c>
      <c r="Q1101" s="290" t="s">
        <v>5995</v>
      </c>
    </row>
    <row r="1102" spans="1:17">
      <c r="A1102" s="290" t="s">
        <v>4076</v>
      </c>
      <c r="B1102" s="290" t="s">
        <v>5992</v>
      </c>
      <c r="C1102" s="290" t="s">
        <v>2083</v>
      </c>
      <c r="P1102" s="290" t="s">
        <v>2083</v>
      </c>
      <c r="Q1102" s="290" t="s">
        <v>5992</v>
      </c>
    </row>
    <row r="1103" spans="1:17">
      <c r="A1103" s="290" t="s">
        <v>4076</v>
      </c>
      <c r="B1103" s="290" t="s">
        <v>5991</v>
      </c>
      <c r="C1103" s="290" t="s">
        <v>2082</v>
      </c>
      <c r="P1103" s="290" t="s">
        <v>2082</v>
      </c>
      <c r="Q1103" s="290" t="s">
        <v>5991</v>
      </c>
    </row>
    <row r="1104" spans="1:17">
      <c r="A1104" s="290" t="s">
        <v>4076</v>
      </c>
      <c r="B1104" s="290" t="s">
        <v>5989</v>
      </c>
      <c r="C1104" s="290" t="s">
        <v>2080</v>
      </c>
      <c r="P1104" s="290" t="s">
        <v>2080</v>
      </c>
      <c r="Q1104" s="290" t="s">
        <v>5989</v>
      </c>
    </row>
    <row r="1105" spans="1:17">
      <c r="A1105" s="290" t="s">
        <v>4076</v>
      </c>
      <c r="B1105" s="290" t="s">
        <v>5988</v>
      </c>
      <c r="C1105" s="290" t="s">
        <v>2079</v>
      </c>
      <c r="P1105" s="290" t="s">
        <v>2079</v>
      </c>
      <c r="Q1105" s="290" t="s">
        <v>5988</v>
      </c>
    </row>
    <row r="1106" spans="1:17">
      <c r="A1106" s="290" t="s">
        <v>4076</v>
      </c>
      <c r="B1106" s="290" t="s">
        <v>5986</v>
      </c>
      <c r="C1106" s="290" t="s">
        <v>2077</v>
      </c>
      <c r="P1106" s="290" t="s">
        <v>2077</v>
      </c>
      <c r="Q1106" s="290" t="s">
        <v>5986</v>
      </c>
    </row>
    <row r="1107" spans="1:17">
      <c r="A1107" s="290" t="s">
        <v>4076</v>
      </c>
      <c r="B1107" s="290" t="s">
        <v>5984</v>
      </c>
      <c r="C1107" s="290" t="s">
        <v>2075</v>
      </c>
      <c r="P1107" s="290" t="s">
        <v>2075</v>
      </c>
      <c r="Q1107" s="290" t="s">
        <v>5984</v>
      </c>
    </row>
    <row r="1108" spans="1:17">
      <c r="A1108" s="290" t="s">
        <v>4076</v>
      </c>
      <c r="B1108" s="290" t="s">
        <v>5979</v>
      </c>
      <c r="C1108" s="290" t="s">
        <v>2070</v>
      </c>
      <c r="P1108" s="290" t="s">
        <v>2070</v>
      </c>
      <c r="Q1108" s="290" t="s">
        <v>5979</v>
      </c>
    </row>
    <row r="1109" spans="1:17">
      <c r="A1109" s="290" t="s">
        <v>4076</v>
      </c>
      <c r="B1109" s="290" t="s">
        <v>5993</v>
      </c>
      <c r="C1109" s="290" t="s">
        <v>2084</v>
      </c>
      <c r="P1109" s="290" t="s">
        <v>2084</v>
      </c>
      <c r="Q1109" s="290" t="s">
        <v>5993</v>
      </c>
    </row>
    <row r="1110" spans="1:17">
      <c r="A1110" s="290" t="s">
        <v>4076</v>
      </c>
      <c r="B1110" s="290" t="s">
        <v>5990</v>
      </c>
      <c r="C1110" s="290" t="s">
        <v>2081</v>
      </c>
      <c r="P1110" s="290" t="s">
        <v>2081</v>
      </c>
      <c r="Q1110" s="290" t="s">
        <v>5990</v>
      </c>
    </row>
    <row r="1111" spans="1:17">
      <c r="A1111" s="290" t="s">
        <v>4076</v>
      </c>
      <c r="B1111" s="290" t="s">
        <v>5626</v>
      </c>
      <c r="C1111" s="290" t="s">
        <v>1731</v>
      </c>
      <c r="P1111" s="290" t="s">
        <v>1731</v>
      </c>
      <c r="Q1111" s="290" t="s">
        <v>5626</v>
      </c>
    </row>
    <row r="1112" spans="1:17">
      <c r="A1112" s="290" t="s">
        <v>4076</v>
      </c>
      <c r="B1112" s="290" t="s">
        <v>5627</v>
      </c>
      <c r="C1112" s="290" t="s">
        <v>1732</v>
      </c>
      <c r="P1112" s="290" t="s">
        <v>1732</v>
      </c>
      <c r="Q1112" s="290" t="s">
        <v>5627</v>
      </c>
    </row>
    <row r="1113" spans="1:17">
      <c r="A1113" s="290" t="s">
        <v>4076</v>
      </c>
      <c r="B1113" s="290" t="s">
        <v>5628</v>
      </c>
      <c r="C1113" s="290" t="s">
        <v>1733</v>
      </c>
      <c r="P1113" s="290" t="s">
        <v>1733</v>
      </c>
      <c r="Q1113" s="290" t="s">
        <v>5628</v>
      </c>
    </row>
    <row r="1114" spans="1:17">
      <c r="A1114" s="290" t="s">
        <v>4076</v>
      </c>
      <c r="B1114" s="290" t="s">
        <v>5630</v>
      </c>
      <c r="C1114" s="290" t="s">
        <v>1735</v>
      </c>
      <c r="P1114" s="290" t="s">
        <v>1735</v>
      </c>
      <c r="Q1114" s="290" t="s">
        <v>5630</v>
      </c>
    </row>
    <row r="1115" spans="1:17">
      <c r="A1115" s="239" t="s">
        <v>5665</v>
      </c>
      <c r="B1115" s="239" t="s">
        <v>5681</v>
      </c>
      <c r="C1115" s="291" t="s">
        <v>1787</v>
      </c>
      <c r="P1115" s="291" t="s">
        <v>1787</v>
      </c>
      <c r="Q1115" s="239" t="s">
        <v>5681</v>
      </c>
    </row>
    <row r="1116" spans="1:17">
      <c r="A1116" s="239" t="s">
        <v>5665</v>
      </c>
      <c r="B1116" s="239" t="s">
        <v>5730</v>
      </c>
      <c r="C1116" s="291" t="s">
        <v>1842</v>
      </c>
      <c r="P1116" s="291" t="s">
        <v>1842</v>
      </c>
      <c r="Q1116" s="239" t="s">
        <v>5730</v>
      </c>
    </row>
    <row r="1117" spans="1:17">
      <c r="A1117" s="239" t="s">
        <v>5665</v>
      </c>
      <c r="B1117" s="239" t="s">
        <v>5716</v>
      </c>
      <c r="C1117" s="291" t="s">
        <v>1824</v>
      </c>
      <c r="P1117" s="291" t="s">
        <v>1824</v>
      </c>
      <c r="Q1117" s="239" t="s">
        <v>5716</v>
      </c>
    </row>
    <row r="1118" spans="1:17">
      <c r="A1118" s="239" t="s">
        <v>5665</v>
      </c>
      <c r="B1118" s="239" t="s">
        <v>5690</v>
      </c>
      <c r="C1118" s="291" t="s">
        <v>1798</v>
      </c>
      <c r="P1118" s="291" t="s">
        <v>1798</v>
      </c>
      <c r="Q1118" s="239" t="s">
        <v>5690</v>
      </c>
    </row>
    <row r="1119" spans="1:17">
      <c r="A1119" s="239" t="s">
        <v>5665</v>
      </c>
      <c r="B1119" s="239" t="s">
        <v>5740</v>
      </c>
      <c r="C1119" s="291" t="s">
        <v>1852</v>
      </c>
      <c r="P1119" s="291" t="s">
        <v>1852</v>
      </c>
      <c r="Q1119" s="239" t="s">
        <v>5740</v>
      </c>
    </row>
    <row r="1120" spans="1:17">
      <c r="A1120" s="239" t="s">
        <v>5665</v>
      </c>
      <c r="B1120" s="239" t="s">
        <v>5728</v>
      </c>
      <c r="C1120" s="291" t="s">
        <v>1838</v>
      </c>
      <c r="P1120" s="291" t="s">
        <v>1838</v>
      </c>
      <c r="Q1120" s="239" t="s">
        <v>5728</v>
      </c>
    </row>
    <row r="1121" spans="1:17">
      <c r="A1121" s="239" t="s">
        <v>5665</v>
      </c>
      <c r="B1121" s="239" t="s">
        <v>5737</v>
      </c>
      <c r="C1121" s="291" t="s">
        <v>1849</v>
      </c>
      <c r="P1121" s="291" t="s">
        <v>1849</v>
      </c>
      <c r="Q1121" s="239" t="s">
        <v>5737</v>
      </c>
    </row>
    <row r="1122" spans="1:17">
      <c r="A1122" s="239" t="s">
        <v>5665</v>
      </c>
      <c r="B1122" s="239" t="s">
        <v>5747</v>
      </c>
      <c r="C1122" s="291" t="s">
        <v>1859</v>
      </c>
      <c r="P1122" s="291" t="s">
        <v>1859</v>
      </c>
      <c r="Q1122" s="239" t="s">
        <v>5747</v>
      </c>
    </row>
    <row r="1123" spans="1:17">
      <c r="A1123" s="239" t="s">
        <v>5665</v>
      </c>
      <c r="B1123" s="239" t="s">
        <v>5744</v>
      </c>
      <c r="C1123" s="291" t="s">
        <v>1856</v>
      </c>
      <c r="P1123" s="291" t="s">
        <v>1856</v>
      </c>
      <c r="Q1123" s="239" t="s">
        <v>5744</v>
      </c>
    </row>
    <row r="1124" spans="1:17">
      <c r="A1124" s="239" t="s">
        <v>5665</v>
      </c>
      <c r="B1124" s="239" t="s">
        <v>5727</v>
      </c>
      <c r="C1124" s="291" t="s">
        <v>1837</v>
      </c>
      <c r="P1124" s="291" t="s">
        <v>1837</v>
      </c>
      <c r="Q1124" s="239" t="s">
        <v>5727</v>
      </c>
    </row>
    <row r="1125" spans="1:17">
      <c r="A1125" s="239" t="s">
        <v>5665</v>
      </c>
      <c r="B1125" s="239" t="s">
        <v>5668</v>
      </c>
      <c r="C1125" s="291" t="s">
        <v>1774</v>
      </c>
      <c r="P1125" s="291" t="s">
        <v>1774</v>
      </c>
      <c r="Q1125" s="239" t="s">
        <v>5668</v>
      </c>
    </row>
    <row r="1126" spans="1:17">
      <c r="A1126" s="239" t="s">
        <v>5665</v>
      </c>
      <c r="B1126" s="239" t="s">
        <v>5745</v>
      </c>
      <c r="C1126" s="291" t="s">
        <v>1857</v>
      </c>
      <c r="P1126" s="291" t="s">
        <v>1857</v>
      </c>
      <c r="Q1126" s="239" t="s">
        <v>5745</v>
      </c>
    </row>
    <row r="1127" spans="1:17">
      <c r="A1127" s="239" t="s">
        <v>5665</v>
      </c>
      <c r="B1127" s="239" t="s">
        <v>5671</v>
      </c>
      <c r="C1127" s="291" t="s">
        <v>1777</v>
      </c>
      <c r="P1127" s="291" t="s">
        <v>1777</v>
      </c>
      <c r="Q1127" s="239" t="s">
        <v>5671</v>
      </c>
    </row>
    <row r="1128" spans="1:17">
      <c r="A1128" s="239" t="s">
        <v>5665</v>
      </c>
      <c r="B1128" s="239" t="s">
        <v>5683</v>
      </c>
      <c r="C1128" s="291" t="s">
        <v>1789</v>
      </c>
      <c r="P1128" s="291" t="s">
        <v>1789</v>
      </c>
      <c r="Q1128" s="239" t="s">
        <v>5683</v>
      </c>
    </row>
    <row r="1129" spans="1:17">
      <c r="A1129" s="239" t="s">
        <v>5665</v>
      </c>
      <c r="B1129" s="239" t="s">
        <v>5673</v>
      </c>
      <c r="C1129" s="291" t="s">
        <v>1779</v>
      </c>
      <c r="P1129" s="291" t="s">
        <v>1779</v>
      </c>
      <c r="Q1129" s="239" t="s">
        <v>5673</v>
      </c>
    </row>
    <row r="1130" spans="1:17">
      <c r="A1130" s="239" t="s">
        <v>5665</v>
      </c>
      <c r="B1130" s="239" t="s">
        <v>5685</v>
      </c>
      <c r="C1130" s="291" t="s">
        <v>1791</v>
      </c>
      <c r="P1130" s="291" t="s">
        <v>1791</v>
      </c>
      <c r="Q1130" s="239" t="s">
        <v>5685</v>
      </c>
    </row>
    <row r="1131" spans="1:17">
      <c r="A1131" s="239" t="s">
        <v>5665</v>
      </c>
      <c r="B1131" s="239" t="s">
        <v>5684</v>
      </c>
      <c r="C1131" s="291" t="s">
        <v>1790</v>
      </c>
      <c r="P1131" s="291" t="s">
        <v>1790</v>
      </c>
      <c r="Q1131" s="239" t="s">
        <v>5684</v>
      </c>
    </row>
    <row r="1132" spans="1:17">
      <c r="A1132" s="239" t="s">
        <v>5665</v>
      </c>
      <c r="B1132" s="239" t="s">
        <v>5720</v>
      </c>
      <c r="C1132" s="291" t="s">
        <v>1828</v>
      </c>
      <c r="P1132" s="291" t="s">
        <v>1828</v>
      </c>
      <c r="Q1132" s="239" t="s">
        <v>5720</v>
      </c>
    </row>
    <row r="1133" spans="1:17">
      <c r="A1133" s="239" t="s">
        <v>5665</v>
      </c>
      <c r="B1133" s="239" t="s">
        <v>5677</v>
      </c>
      <c r="C1133" s="291" t="s">
        <v>1783</v>
      </c>
      <c r="P1133" s="291" t="s">
        <v>1783</v>
      </c>
      <c r="Q1133" s="239" t="s">
        <v>5677</v>
      </c>
    </row>
    <row r="1134" spans="1:17">
      <c r="A1134" s="292" t="s">
        <v>5665</v>
      </c>
      <c r="B1134" s="239" t="s">
        <v>5715</v>
      </c>
      <c r="C1134" s="291" t="s">
        <v>1823</v>
      </c>
      <c r="P1134" s="291" t="s">
        <v>1823</v>
      </c>
      <c r="Q1134" s="239" t="s">
        <v>5715</v>
      </c>
    </row>
    <row r="1135" spans="1:17">
      <c r="A1135" s="292" t="s">
        <v>5665</v>
      </c>
      <c r="B1135" s="239" t="s">
        <v>5692</v>
      </c>
      <c r="C1135" s="291" t="s">
        <v>1800</v>
      </c>
      <c r="P1135" s="291" t="s">
        <v>1800</v>
      </c>
      <c r="Q1135" s="239" t="s">
        <v>5692</v>
      </c>
    </row>
    <row r="1136" spans="1:17">
      <c r="A1136" s="292" t="s">
        <v>5665</v>
      </c>
      <c r="B1136" s="239" t="s">
        <v>5691</v>
      </c>
      <c r="C1136" s="291" t="s">
        <v>1799</v>
      </c>
      <c r="P1136" s="291" t="s">
        <v>1799</v>
      </c>
      <c r="Q1136" s="239" t="s">
        <v>5691</v>
      </c>
    </row>
    <row r="1137" spans="1:17">
      <c r="A1137" s="292" t="s">
        <v>5665</v>
      </c>
      <c r="B1137" s="239" t="s">
        <v>1832</v>
      </c>
      <c r="C1137" s="291" t="s">
        <v>1831</v>
      </c>
      <c r="P1137" s="291" t="s">
        <v>1831</v>
      </c>
      <c r="Q1137" s="239" t="s">
        <v>1832</v>
      </c>
    </row>
    <row r="1138" spans="1:17">
      <c r="A1138" s="292" t="s">
        <v>5665</v>
      </c>
      <c r="B1138" s="239" t="s">
        <v>5749</v>
      </c>
      <c r="C1138" s="291" t="s">
        <v>1861</v>
      </c>
      <c r="P1138" s="291" t="s">
        <v>1861</v>
      </c>
      <c r="Q1138" s="239" t="s">
        <v>5749</v>
      </c>
    </row>
    <row r="1139" spans="1:17">
      <c r="A1139" s="292" t="s">
        <v>5665</v>
      </c>
      <c r="B1139" s="239" t="s">
        <v>5750</v>
      </c>
      <c r="C1139" s="291" t="s">
        <v>5751</v>
      </c>
      <c r="P1139" s="291" t="s">
        <v>5751</v>
      </c>
      <c r="Q1139" s="239" t="s">
        <v>5750</v>
      </c>
    </row>
    <row r="1140" spans="1:17">
      <c r="A1140" s="292" t="s">
        <v>5665</v>
      </c>
      <c r="B1140" s="239" t="s">
        <v>5678</v>
      </c>
      <c r="C1140" s="291" t="s">
        <v>1784</v>
      </c>
      <c r="P1140" s="291" t="s">
        <v>1784</v>
      </c>
      <c r="Q1140" s="239" t="s">
        <v>5678</v>
      </c>
    </row>
    <row r="1141" spans="1:17">
      <c r="A1141" s="239" t="s">
        <v>5665</v>
      </c>
      <c r="B1141" s="239" t="s">
        <v>5679</v>
      </c>
      <c r="C1141" s="291" t="s">
        <v>1785</v>
      </c>
      <c r="P1141" s="291" t="s">
        <v>1785</v>
      </c>
      <c r="Q1141" s="239" t="s">
        <v>5679</v>
      </c>
    </row>
    <row r="1142" spans="1:17">
      <c r="A1142" s="290" t="s">
        <v>4076</v>
      </c>
      <c r="B1142" s="290" t="s">
        <v>5884</v>
      </c>
      <c r="C1142" s="290" t="s">
        <v>1975</v>
      </c>
      <c r="P1142" s="290" t="s">
        <v>1975</v>
      </c>
      <c r="Q1142" s="290" t="s">
        <v>5884</v>
      </c>
    </row>
    <row r="1143" spans="1:17">
      <c r="A1143" s="290" t="s">
        <v>4076</v>
      </c>
      <c r="B1143" s="290" t="s">
        <v>5929</v>
      </c>
      <c r="C1143" s="290" t="s">
        <v>2014</v>
      </c>
      <c r="P1143" s="290" t="s">
        <v>2014</v>
      </c>
      <c r="Q1143" s="290" t="s">
        <v>5929</v>
      </c>
    </row>
    <row r="1144" spans="1:17">
      <c r="A1144" s="290" t="s">
        <v>4076</v>
      </c>
      <c r="B1144" s="290" t="s">
        <v>5922</v>
      </c>
      <c r="C1144" s="290" t="s">
        <v>2007</v>
      </c>
      <c r="P1144" s="290" t="s">
        <v>2007</v>
      </c>
      <c r="Q1144" s="290" t="s">
        <v>5922</v>
      </c>
    </row>
    <row r="1145" spans="1:17">
      <c r="A1145" s="290" t="s">
        <v>4076</v>
      </c>
      <c r="B1145" s="290" t="s">
        <v>5924</v>
      </c>
      <c r="C1145" s="290" t="s">
        <v>2009</v>
      </c>
      <c r="P1145" s="290" t="s">
        <v>2009</v>
      </c>
      <c r="Q1145" s="290" t="s">
        <v>5924</v>
      </c>
    </row>
    <row r="1146" spans="1:17">
      <c r="A1146" s="290" t="s">
        <v>4076</v>
      </c>
      <c r="B1146" s="290" t="s">
        <v>5923</v>
      </c>
      <c r="C1146" s="290" t="s">
        <v>2008</v>
      </c>
      <c r="P1146" s="290" t="s">
        <v>2008</v>
      </c>
      <c r="Q1146" s="290" t="s">
        <v>5923</v>
      </c>
    </row>
    <row r="1147" spans="1:17">
      <c r="A1147" s="290" t="s">
        <v>4076</v>
      </c>
      <c r="B1147" s="290" t="s">
        <v>5925</v>
      </c>
      <c r="C1147" s="290" t="s">
        <v>2010</v>
      </c>
      <c r="P1147" s="290" t="s">
        <v>2010</v>
      </c>
      <c r="Q1147" s="290" t="s">
        <v>5925</v>
      </c>
    </row>
    <row r="1148" spans="1:17">
      <c r="A1148" s="290" t="s">
        <v>4076</v>
      </c>
      <c r="B1148" s="290" t="s">
        <v>5919</v>
      </c>
      <c r="C1148" s="290" t="s">
        <v>2004</v>
      </c>
      <c r="P1148" s="290" t="s">
        <v>2004</v>
      </c>
      <c r="Q1148" s="290" t="s">
        <v>5919</v>
      </c>
    </row>
    <row r="1149" spans="1:17">
      <c r="A1149" s="290" t="s">
        <v>4076</v>
      </c>
      <c r="B1149" s="290" t="s">
        <v>5917</v>
      </c>
      <c r="C1149" s="290" t="s">
        <v>2002</v>
      </c>
      <c r="P1149" s="290" t="s">
        <v>2002</v>
      </c>
      <c r="Q1149" s="290" t="s">
        <v>5917</v>
      </c>
    </row>
    <row r="1150" spans="1:17">
      <c r="A1150" s="290" t="s">
        <v>4076</v>
      </c>
      <c r="B1150" s="290" t="s">
        <v>5918</v>
      </c>
      <c r="C1150" s="290" t="s">
        <v>2003</v>
      </c>
      <c r="P1150" s="290" t="s">
        <v>2003</v>
      </c>
      <c r="Q1150" s="290" t="s">
        <v>5918</v>
      </c>
    </row>
    <row r="1151" spans="1:17">
      <c r="A1151" s="290" t="s">
        <v>4076</v>
      </c>
      <c r="B1151" s="290" t="s">
        <v>5921</v>
      </c>
      <c r="C1151" s="290" t="s">
        <v>2006</v>
      </c>
      <c r="P1151" s="290" t="s">
        <v>2006</v>
      </c>
      <c r="Q1151" s="290" t="s">
        <v>5921</v>
      </c>
    </row>
    <row r="1152" spans="1:17">
      <c r="A1152" s="290" t="s">
        <v>4076</v>
      </c>
      <c r="B1152" s="290" t="s">
        <v>5915</v>
      </c>
      <c r="C1152" s="290" t="s">
        <v>2000</v>
      </c>
      <c r="P1152" s="290" t="s">
        <v>2000</v>
      </c>
      <c r="Q1152" s="290" t="s">
        <v>5915</v>
      </c>
    </row>
    <row r="1153" spans="1:17">
      <c r="A1153" s="290" t="s">
        <v>4076</v>
      </c>
      <c r="B1153" s="290" t="s">
        <v>5916</v>
      </c>
      <c r="C1153" s="290" t="s">
        <v>2001</v>
      </c>
      <c r="P1153" s="290" t="s">
        <v>2001</v>
      </c>
      <c r="Q1153" s="290" t="s">
        <v>5916</v>
      </c>
    </row>
    <row r="1154" spans="1:17">
      <c r="A1154" s="239" t="s">
        <v>4524</v>
      </c>
      <c r="B1154" s="239" t="s">
        <v>4778</v>
      </c>
      <c r="C1154" s="291" t="s">
        <v>997</v>
      </c>
      <c r="P1154" s="291" t="s">
        <v>997</v>
      </c>
      <c r="Q1154" s="239" t="s">
        <v>4778</v>
      </c>
    </row>
    <row r="1155" spans="1:17">
      <c r="A1155" s="239" t="s">
        <v>4519</v>
      </c>
      <c r="B1155" s="239" t="s">
        <v>5497</v>
      </c>
      <c r="C1155" s="291" t="s">
        <v>5498</v>
      </c>
      <c r="P1155" s="291" t="s">
        <v>5498</v>
      </c>
      <c r="Q1155" s="239" t="s">
        <v>5497</v>
      </c>
    </row>
    <row r="1156" spans="1:17">
      <c r="A1156" s="290" t="s">
        <v>4519</v>
      </c>
      <c r="B1156" s="290" t="s">
        <v>5026</v>
      </c>
      <c r="C1156" s="290" t="s">
        <v>1260</v>
      </c>
      <c r="P1156" s="290" t="s">
        <v>1260</v>
      </c>
      <c r="Q1156" s="290" t="s">
        <v>5026</v>
      </c>
    </row>
    <row r="1157" spans="1:17">
      <c r="A1157" s="239" t="s">
        <v>4524</v>
      </c>
      <c r="B1157" s="239" t="s">
        <v>4956</v>
      </c>
      <c r="C1157" s="291" t="s">
        <v>1184</v>
      </c>
      <c r="P1157" s="291" t="s">
        <v>1184</v>
      </c>
      <c r="Q1157" s="239" t="s">
        <v>4956</v>
      </c>
    </row>
    <row r="1158" spans="1:17">
      <c r="A1158" s="239" t="s">
        <v>7623</v>
      </c>
      <c r="B1158" s="239" t="s">
        <v>7736</v>
      </c>
      <c r="C1158" s="291" t="s">
        <v>3843</v>
      </c>
      <c r="P1158" s="291" t="s">
        <v>3843</v>
      </c>
      <c r="Q1158" s="239" t="s">
        <v>7736</v>
      </c>
    </row>
    <row r="1159" spans="1:17">
      <c r="A1159" s="239" t="s">
        <v>4524</v>
      </c>
      <c r="B1159" s="239" t="s">
        <v>4795</v>
      </c>
      <c r="C1159" s="291" t="s">
        <v>1014</v>
      </c>
      <c r="P1159" s="291" t="s">
        <v>1014</v>
      </c>
      <c r="Q1159" s="239" t="s">
        <v>4795</v>
      </c>
    </row>
    <row r="1160" spans="1:17">
      <c r="A1160" s="239" t="s">
        <v>4524</v>
      </c>
      <c r="B1160" s="239" t="s">
        <v>4830</v>
      </c>
      <c r="C1160" s="291" t="s">
        <v>1054</v>
      </c>
      <c r="P1160" s="291" t="s">
        <v>1054</v>
      </c>
      <c r="Q1160" s="239" t="s">
        <v>4830</v>
      </c>
    </row>
    <row r="1161" spans="1:17">
      <c r="A1161" s="239" t="s">
        <v>4524</v>
      </c>
      <c r="B1161" s="239" t="s">
        <v>4830</v>
      </c>
      <c r="C1161" s="291" t="s">
        <v>1067</v>
      </c>
      <c r="P1161" s="291" t="s">
        <v>1067</v>
      </c>
      <c r="Q1161" s="239" t="s">
        <v>4830</v>
      </c>
    </row>
    <row r="1162" spans="1:17">
      <c r="A1162" s="290" t="s">
        <v>4519</v>
      </c>
      <c r="B1162" s="290" t="s">
        <v>5414</v>
      </c>
      <c r="C1162" s="290" t="s">
        <v>5415</v>
      </c>
      <c r="P1162" s="290" t="s">
        <v>5415</v>
      </c>
      <c r="Q1162" s="290" t="s">
        <v>5414</v>
      </c>
    </row>
    <row r="1163" spans="1:17">
      <c r="A1163" s="290" t="s">
        <v>4519</v>
      </c>
      <c r="B1163" s="290" t="s">
        <v>4910</v>
      </c>
      <c r="C1163" s="290" t="s">
        <v>1135</v>
      </c>
      <c r="P1163" s="290" t="s">
        <v>1135</v>
      </c>
      <c r="Q1163" s="290" t="s">
        <v>4910</v>
      </c>
    </row>
    <row r="1164" spans="1:17">
      <c r="A1164" s="239" t="s">
        <v>4524</v>
      </c>
      <c r="B1164" s="239" t="s">
        <v>4688</v>
      </c>
      <c r="C1164" s="291" t="s">
        <v>904</v>
      </c>
      <c r="P1164" s="291" t="s">
        <v>904</v>
      </c>
      <c r="Q1164" s="239" t="s">
        <v>4688</v>
      </c>
    </row>
    <row r="1165" spans="1:17">
      <c r="A1165" s="290" t="s">
        <v>4076</v>
      </c>
      <c r="B1165" s="290" t="s">
        <v>6162</v>
      </c>
      <c r="C1165" s="290" t="s">
        <v>2269</v>
      </c>
      <c r="P1165" s="290" t="s">
        <v>2269</v>
      </c>
      <c r="Q1165" s="290" t="s">
        <v>6162</v>
      </c>
    </row>
    <row r="1166" spans="1:17">
      <c r="A1166" s="290" t="s">
        <v>4076</v>
      </c>
      <c r="B1166" s="290" t="s">
        <v>6144</v>
      </c>
      <c r="C1166" s="290" t="s">
        <v>2249</v>
      </c>
      <c r="P1166" s="290" t="s">
        <v>2249</v>
      </c>
      <c r="Q1166" s="290" t="s">
        <v>6144</v>
      </c>
    </row>
    <row r="1167" spans="1:17">
      <c r="A1167" s="290" t="s">
        <v>4076</v>
      </c>
      <c r="B1167" s="290" t="s">
        <v>6146</v>
      </c>
      <c r="C1167" s="290" t="s">
        <v>2251</v>
      </c>
      <c r="P1167" s="290" t="s">
        <v>2251</v>
      </c>
      <c r="Q1167" s="290" t="s">
        <v>6146</v>
      </c>
    </row>
    <row r="1168" spans="1:17">
      <c r="A1168" s="290" t="s">
        <v>4076</v>
      </c>
      <c r="B1168" s="290" t="s">
        <v>6148</v>
      </c>
      <c r="C1168" s="290" t="s">
        <v>2253</v>
      </c>
      <c r="P1168" s="290" t="s">
        <v>2253</v>
      </c>
      <c r="Q1168" s="290" t="s">
        <v>6148</v>
      </c>
    </row>
    <row r="1169" spans="1:17">
      <c r="A1169" s="290" t="s">
        <v>4076</v>
      </c>
      <c r="B1169" s="290" t="s">
        <v>6160</v>
      </c>
      <c r="C1169" s="290" t="s">
        <v>2267</v>
      </c>
      <c r="P1169" s="290" t="s">
        <v>2267</v>
      </c>
      <c r="Q1169" s="290" t="s">
        <v>6160</v>
      </c>
    </row>
    <row r="1170" spans="1:17">
      <c r="A1170" s="290" t="s">
        <v>4076</v>
      </c>
      <c r="B1170" s="290" t="s">
        <v>6192</v>
      </c>
      <c r="C1170" s="290" t="s">
        <v>2309</v>
      </c>
      <c r="P1170" s="290" t="s">
        <v>2309</v>
      </c>
      <c r="Q1170" s="290" t="s">
        <v>6192</v>
      </c>
    </row>
    <row r="1171" spans="1:17">
      <c r="A1171" s="290" t="s">
        <v>4076</v>
      </c>
      <c r="B1171" s="290" t="s">
        <v>6241</v>
      </c>
      <c r="C1171" s="290" t="s">
        <v>2360</v>
      </c>
      <c r="P1171" s="290" t="s">
        <v>2360</v>
      </c>
      <c r="Q1171" s="290" t="s">
        <v>6241</v>
      </c>
    </row>
    <row r="1172" spans="1:17">
      <c r="A1172" s="290" t="s">
        <v>4076</v>
      </c>
      <c r="B1172" s="290" t="s">
        <v>6275</v>
      </c>
      <c r="C1172" s="290" t="s">
        <v>2398</v>
      </c>
      <c r="P1172" s="290" t="s">
        <v>2398</v>
      </c>
      <c r="Q1172" s="290" t="s">
        <v>6275</v>
      </c>
    </row>
    <row r="1173" spans="1:17">
      <c r="A1173" s="290" t="s">
        <v>4076</v>
      </c>
      <c r="B1173" s="290" t="s">
        <v>6255</v>
      </c>
      <c r="C1173" s="290" t="s">
        <v>2376</v>
      </c>
      <c r="P1173" s="290" t="s">
        <v>2376</v>
      </c>
      <c r="Q1173" s="290" t="s">
        <v>6255</v>
      </c>
    </row>
    <row r="1174" spans="1:17">
      <c r="A1174" s="290" t="s">
        <v>4076</v>
      </c>
      <c r="B1174" s="290" t="s">
        <v>6274</v>
      </c>
      <c r="C1174" s="290" t="s">
        <v>2397</v>
      </c>
      <c r="P1174" s="290" t="s">
        <v>2397</v>
      </c>
      <c r="Q1174" s="290" t="s">
        <v>6274</v>
      </c>
    </row>
    <row r="1175" spans="1:17">
      <c r="A1175" s="290" t="s">
        <v>4076</v>
      </c>
      <c r="B1175" s="290" t="s">
        <v>6270</v>
      </c>
      <c r="C1175" s="290" t="s">
        <v>2393</v>
      </c>
      <c r="P1175" s="290" t="s">
        <v>2393</v>
      </c>
      <c r="Q1175" s="290" t="s">
        <v>6270</v>
      </c>
    </row>
    <row r="1176" spans="1:17">
      <c r="A1176" s="290" t="s">
        <v>4076</v>
      </c>
      <c r="B1176" s="290" t="s">
        <v>6271</v>
      </c>
      <c r="C1176" s="290" t="s">
        <v>2394</v>
      </c>
      <c r="P1176" s="290" t="s">
        <v>2394</v>
      </c>
      <c r="Q1176" s="290" t="s">
        <v>6271</v>
      </c>
    </row>
    <row r="1177" spans="1:17">
      <c r="A1177" s="290" t="s">
        <v>4076</v>
      </c>
      <c r="B1177" s="290" t="s">
        <v>6027</v>
      </c>
      <c r="C1177" s="290" t="s">
        <v>2118</v>
      </c>
      <c r="P1177" s="290" t="s">
        <v>2118</v>
      </c>
      <c r="Q1177" s="290" t="s">
        <v>6027</v>
      </c>
    </row>
    <row r="1178" spans="1:17">
      <c r="A1178" s="290" t="s">
        <v>4076</v>
      </c>
      <c r="B1178" s="290" t="s">
        <v>6029</v>
      </c>
      <c r="C1178" s="290" t="s">
        <v>2120</v>
      </c>
      <c r="P1178" s="290" t="s">
        <v>2120</v>
      </c>
      <c r="Q1178" s="290" t="s">
        <v>6029</v>
      </c>
    </row>
    <row r="1179" spans="1:17">
      <c r="A1179" s="290" t="s">
        <v>4076</v>
      </c>
      <c r="B1179" s="290" t="s">
        <v>6094</v>
      </c>
      <c r="C1179" s="290" t="s">
        <v>2195</v>
      </c>
      <c r="P1179" s="290" t="s">
        <v>2195</v>
      </c>
      <c r="Q1179" s="290" t="s">
        <v>6094</v>
      </c>
    </row>
    <row r="1180" spans="1:17">
      <c r="A1180" s="290" t="s">
        <v>4076</v>
      </c>
      <c r="B1180" s="290" t="s">
        <v>6106</v>
      </c>
      <c r="C1180" s="290" t="s">
        <v>2209</v>
      </c>
      <c r="P1180" s="290" t="s">
        <v>2209</v>
      </c>
      <c r="Q1180" s="290" t="s">
        <v>6106</v>
      </c>
    </row>
    <row r="1181" spans="1:17">
      <c r="A1181" s="290" t="s">
        <v>4076</v>
      </c>
      <c r="B1181" s="290" t="s">
        <v>6023</v>
      </c>
      <c r="C1181" s="290" t="s">
        <v>2114</v>
      </c>
      <c r="P1181" s="290" t="s">
        <v>2114</v>
      </c>
      <c r="Q1181" s="290" t="s">
        <v>6023</v>
      </c>
    </row>
    <row r="1182" spans="1:17">
      <c r="A1182" s="290" t="s">
        <v>4076</v>
      </c>
      <c r="B1182" s="290" t="s">
        <v>6024</v>
      </c>
      <c r="C1182" s="290" t="s">
        <v>2115</v>
      </c>
      <c r="P1182" s="290" t="s">
        <v>2115</v>
      </c>
      <c r="Q1182" s="290" t="s">
        <v>6024</v>
      </c>
    </row>
    <row r="1183" spans="1:17">
      <c r="A1183" s="290" t="s">
        <v>4076</v>
      </c>
      <c r="B1183" s="290" t="s">
        <v>6028</v>
      </c>
      <c r="C1183" s="290" t="s">
        <v>2119</v>
      </c>
      <c r="P1183" s="290" t="s">
        <v>2119</v>
      </c>
      <c r="Q1183" s="290" t="s">
        <v>6028</v>
      </c>
    </row>
    <row r="1184" spans="1:17">
      <c r="A1184" s="290" t="s">
        <v>4076</v>
      </c>
      <c r="B1184" s="290" t="s">
        <v>6117</v>
      </c>
      <c r="C1184" s="290" t="s">
        <v>2224</v>
      </c>
      <c r="P1184" s="290" t="s">
        <v>2224</v>
      </c>
      <c r="Q1184" s="290" t="s">
        <v>6117</v>
      </c>
    </row>
    <row r="1185" spans="1:17">
      <c r="A1185" s="290" t="s">
        <v>4076</v>
      </c>
      <c r="B1185" s="290" t="s">
        <v>6124</v>
      </c>
      <c r="C1185" s="290" t="s">
        <v>2231</v>
      </c>
      <c r="P1185" s="290" t="s">
        <v>2231</v>
      </c>
      <c r="Q1185" s="290" t="s">
        <v>6124</v>
      </c>
    </row>
    <row r="1186" spans="1:17">
      <c r="A1186" s="290" t="s">
        <v>4076</v>
      </c>
      <c r="B1186" s="290" t="s">
        <v>6123</v>
      </c>
      <c r="C1186" s="290" t="s">
        <v>2230</v>
      </c>
      <c r="P1186" s="290" t="s">
        <v>2230</v>
      </c>
      <c r="Q1186" s="290" t="s">
        <v>6123</v>
      </c>
    </row>
    <row r="1187" spans="1:17">
      <c r="A1187" s="290" t="s">
        <v>4076</v>
      </c>
      <c r="B1187" s="290" t="s">
        <v>6134</v>
      </c>
      <c r="C1187" s="290" t="s">
        <v>6135</v>
      </c>
      <c r="P1187" s="290" t="s">
        <v>6135</v>
      </c>
      <c r="Q1187" s="290" t="s">
        <v>6134</v>
      </c>
    </row>
    <row r="1188" spans="1:17">
      <c r="A1188" s="290" t="s">
        <v>4076</v>
      </c>
      <c r="B1188" s="290" t="s">
        <v>6091</v>
      </c>
      <c r="C1188" s="290" t="s">
        <v>2192</v>
      </c>
      <c r="P1188" s="290" t="s">
        <v>2192</v>
      </c>
      <c r="Q1188" s="290" t="s">
        <v>6091</v>
      </c>
    </row>
    <row r="1189" spans="1:17">
      <c r="A1189" s="290" t="s">
        <v>4076</v>
      </c>
      <c r="B1189" s="290" t="s">
        <v>6095</v>
      </c>
      <c r="C1189" s="290" t="s">
        <v>2196</v>
      </c>
      <c r="P1189" s="290" t="s">
        <v>2196</v>
      </c>
      <c r="Q1189" s="290" t="s">
        <v>6095</v>
      </c>
    </row>
    <row r="1190" spans="1:17">
      <c r="A1190" s="290" t="s">
        <v>4076</v>
      </c>
      <c r="B1190" s="290" t="s">
        <v>6092</v>
      </c>
      <c r="C1190" s="290" t="s">
        <v>2193</v>
      </c>
      <c r="P1190" s="290" t="s">
        <v>2193</v>
      </c>
      <c r="Q1190" s="290" t="s">
        <v>6092</v>
      </c>
    </row>
    <row r="1191" spans="1:17">
      <c r="A1191" s="290" t="s">
        <v>4076</v>
      </c>
      <c r="B1191" s="290" t="s">
        <v>6093</v>
      </c>
      <c r="C1191" s="290" t="s">
        <v>2194</v>
      </c>
      <c r="P1191" s="290" t="s">
        <v>2194</v>
      </c>
      <c r="Q1191" s="290" t="s">
        <v>6093</v>
      </c>
    </row>
    <row r="1192" spans="1:17">
      <c r="A1192" s="290" t="s">
        <v>4076</v>
      </c>
      <c r="B1192" s="290" t="s">
        <v>6105</v>
      </c>
      <c r="C1192" s="290" t="s">
        <v>2208</v>
      </c>
      <c r="P1192" s="290" t="s">
        <v>2208</v>
      </c>
      <c r="Q1192" s="290" t="s">
        <v>6105</v>
      </c>
    </row>
    <row r="1193" spans="1:17">
      <c r="A1193" s="290" t="s">
        <v>4076</v>
      </c>
      <c r="B1193" s="290" t="s">
        <v>6133</v>
      </c>
      <c r="C1193" s="290" t="s">
        <v>2240</v>
      </c>
      <c r="P1193" s="290" t="s">
        <v>2240</v>
      </c>
      <c r="Q1193" s="290" t="s">
        <v>6133</v>
      </c>
    </row>
    <row r="1194" spans="1:17">
      <c r="A1194" s="290" t="s">
        <v>4076</v>
      </c>
      <c r="B1194" s="290" t="s">
        <v>6038</v>
      </c>
      <c r="C1194" s="290" t="s">
        <v>2133</v>
      </c>
      <c r="P1194" s="290" t="s">
        <v>2133</v>
      </c>
      <c r="Q1194" s="290" t="s">
        <v>6038</v>
      </c>
    </row>
    <row r="1195" spans="1:17">
      <c r="A1195" s="290" t="s">
        <v>4076</v>
      </c>
      <c r="B1195" s="290" t="s">
        <v>6039</v>
      </c>
      <c r="C1195" s="290" t="s">
        <v>2134</v>
      </c>
      <c r="P1195" s="290" t="s">
        <v>2134</v>
      </c>
      <c r="Q1195" s="290" t="s">
        <v>6039</v>
      </c>
    </row>
    <row r="1196" spans="1:17">
      <c r="A1196" s="290" t="s">
        <v>4076</v>
      </c>
      <c r="B1196" s="290" t="s">
        <v>6040</v>
      </c>
      <c r="C1196" s="290" t="s">
        <v>2135</v>
      </c>
      <c r="P1196" s="290" t="s">
        <v>2135</v>
      </c>
      <c r="Q1196" s="290" t="s">
        <v>6040</v>
      </c>
    </row>
    <row r="1197" spans="1:17">
      <c r="A1197" s="290" t="s">
        <v>4076</v>
      </c>
      <c r="B1197" s="290" t="s">
        <v>6041</v>
      </c>
      <c r="C1197" s="290" t="s">
        <v>2136</v>
      </c>
      <c r="P1197" s="290" t="s">
        <v>2136</v>
      </c>
      <c r="Q1197" s="290" t="s">
        <v>6041</v>
      </c>
    </row>
    <row r="1198" spans="1:17">
      <c r="A1198" s="290" t="s">
        <v>4076</v>
      </c>
      <c r="B1198" s="290" t="s">
        <v>6043</v>
      </c>
      <c r="C1198" s="290" t="s">
        <v>2138</v>
      </c>
      <c r="P1198" s="290" t="s">
        <v>2138</v>
      </c>
      <c r="Q1198" s="290" t="s">
        <v>6043</v>
      </c>
    </row>
    <row r="1199" spans="1:17">
      <c r="A1199" s="290" t="s">
        <v>4076</v>
      </c>
      <c r="B1199" s="290" t="s">
        <v>6044</v>
      </c>
      <c r="C1199" s="290" t="s">
        <v>2139</v>
      </c>
      <c r="P1199" s="290" t="s">
        <v>2139</v>
      </c>
      <c r="Q1199" s="290" t="s">
        <v>6044</v>
      </c>
    </row>
    <row r="1200" spans="1:17">
      <c r="A1200" s="290" t="s">
        <v>4076</v>
      </c>
      <c r="B1200" s="290" t="s">
        <v>6045</v>
      </c>
      <c r="C1200" s="290" t="s">
        <v>2140</v>
      </c>
      <c r="P1200" s="290" t="s">
        <v>2140</v>
      </c>
      <c r="Q1200" s="290" t="s">
        <v>6045</v>
      </c>
    </row>
    <row r="1201" spans="1:17">
      <c r="A1201" s="290" t="s">
        <v>4076</v>
      </c>
      <c r="B1201" s="290" t="s">
        <v>6042</v>
      </c>
      <c r="C1201" s="290" t="s">
        <v>2137</v>
      </c>
      <c r="P1201" s="290" t="s">
        <v>2137</v>
      </c>
      <c r="Q1201" s="290" t="s">
        <v>6042</v>
      </c>
    </row>
    <row r="1202" spans="1:17">
      <c r="A1202" s="290" t="s">
        <v>4076</v>
      </c>
      <c r="B1202" s="290" t="s">
        <v>6046</v>
      </c>
      <c r="C1202" s="290" t="s">
        <v>2141</v>
      </c>
      <c r="P1202" s="290" t="s">
        <v>2141</v>
      </c>
      <c r="Q1202" s="290" t="s">
        <v>6046</v>
      </c>
    </row>
    <row r="1203" spans="1:17">
      <c r="A1203" s="290" t="s">
        <v>4076</v>
      </c>
      <c r="B1203" s="290" t="s">
        <v>6047</v>
      </c>
      <c r="C1203" s="290" t="s">
        <v>2142</v>
      </c>
      <c r="P1203" s="290" t="s">
        <v>2142</v>
      </c>
      <c r="Q1203" s="290" t="s">
        <v>6047</v>
      </c>
    </row>
    <row r="1204" spans="1:17">
      <c r="A1204" s="290" t="s">
        <v>4076</v>
      </c>
      <c r="B1204" s="290" t="s">
        <v>6048</v>
      </c>
      <c r="C1204" s="290" t="s">
        <v>2143</v>
      </c>
      <c r="P1204" s="290" t="s">
        <v>2143</v>
      </c>
      <c r="Q1204" s="290" t="s">
        <v>6048</v>
      </c>
    </row>
    <row r="1205" spans="1:17">
      <c r="A1205" s="290" t="s">
        <v>4076</v>
      </c>
      <c r="B1205" s="290" t="s">
        <v>6050</v>
      </c>
      <c r="C1205" s="290" t="s">
        <v>2145</v>
      </c>
      <c r="P1205" s="290" t="s">
        <v>2145</v>
      </c>
      <c r="Q1205" s="290" t="s">
        <v>6050</v>
      </c>
    </row>
    <row r="1206" spans="1:17">
      <c r="A1206" s="290" t="s">
        <v>4076</v>
      </c>
      <c r="B1206" s="290" t="s">
        <v>6049</v>
      </c>
      <c r="C1206" s="290" t="s">
        <v>2144</v>
      </c>
      <c r="P1206" s="290" t="s">
        <v>2144</v>
      </c>
      <c r="Q1206" s="290" t="s">
        <v>6049</v>
      </c>
    </row>
    <row r="1207" spans="1:17">
      <c r="A1207" s="290" t="s">
        <v>4076</v>
      </c>
      <c r="B1207" s="290" t="s">
        <v>6025</v>
      </c>
      <c r="C1207" s="290" t="s">
        <v>2116</v>
      </c>
      <c r="P1207" s="290" t="s">
        <v>2116</v>
      </c>
      <c r="Q1207" s="290" t="s">
        <v>6025</v>
      </c>
    </row>
    <row r="1208" spans="1:17">
      <c r="A1208" s="290" t="s">
        <v>4076</v>
      </c>
      <c r="B1208" s="290" t="s">
        <v>2217</v>
      </c>
      <c r="C1208" s="290" t="s">
        <v>2216</v>
      </c>
      <c r="P1208" s="290" t="s">
        <v>2216</v>
      </c>
      <c r="Q1208" s="290" t="s">
        <v>2217</v>
      </c>
    </row>
    <row r="1209" spans="1:17">
      <c r="A1209" s="290" t="s">
        <v>4076</v>
      </c>
      <c r="B1209" s="290" t="s">
        <v>6116</v>
      </c>
      <c r="C1209" s="290" t="s">
        <v>2223</v>
      </c>
      <c r="P1209" s="290" t="s">
        <v>2223</v>
      </c>
      <c r="Q1209" s="290" t="s">
        <v>6116</v>
      </c>
    </row>
    <row r="1210" spans="1:17">
      <c r="A1210" s="290" t="s">
        <v>4076</v>
      </c>
      <c r="B1210" s="290" t="s">
        <v>6026</v>
      </c>
      <c r="C1210" s="290" t="s">
        <v>2117</v>
      </c>
      <c r="P1210" s="290" t="s">
        <v>2117</v>
      </c>
      <c r="Q1210" s="290" t="s">
        <v>6026</v>
      </c>
    </row>
    <row r="1211" spans="1:17">
      <c r="A1211" s="290" t="s">
        <v>4076</v>
      </c>
      <c r="B1211" s="290" t="s">
        <v>6114</v>
      </c>
      <c r="C1211" s="290" t="s">
        <v>2221</v>
      </c>
      <c r="P1211" s="290" t="s">
        <v>2221</v>
      </c>
      <c r="Q1211" s="290" t="s">
        <v>6114</v>
      </c>
    </row>
    <row r="1212" spans="1:17">
      <c r="A1212" s="290" t="s">
        <v>4076</v>
      </c>
      <c r="B1212" s="290" t="s">
        <v>6110</v>
      </c>
      <c r="C1212" s="290" t="s">
        <v>2213</v>
      </c>
      <c r="P1212" s="290" t="s">
        <v>2213</v>
      </c>
      <c r="Q1212" s="290" t="s">
        <v>6110</v>
      </c>
    </row>
    <row r="1213" spans="1:17">
      <c r="A1213" s="290" t="s">
        <v>4076</v>
      </c>
      <c r="B1213" s="290" t="s">
        <v>6122</v>
      </c>
      <c r="C1213" s="290" t="s">
        <v>2229</v>
      </c>
      <c r="P1213" s="290" t="s">
        <v>2229</v>
      </c>
      <c r="Q1213" s="290" t="s">
        <v>6122</v>
      </c>
    </row>
    <row r="1214" spans="1:17">
      <c r="A1214" s="290" t="s">
        <v>4076</v>
      </c>
      <c r="B1214" s="290" t="s">
        <v>6132</v>
      </c>
      <c r="C1214" s="290" t="s">
        <v>2239</v>
      </c>
      <c r="P1214" s="290" t="s">
        <v>2239</v>
      </c>
      <c r="Q1214" s="290" t="s">
        <v>6132</v>
      </c>
    </row>
    <row r="1215" spans="1:17">
      <c r="A1215" s="290" t="s">
        <v>4076</v>
      </c>
      <c r="B1215" s="290" t="s">
        <v>6057</v>
      </c>
      <c r="C1215" s="290" t="s">
        <v>2154</v>
      </c>
      <c r="P1215" s="290" t="s">
        <v>2154</v>
      </c>
      <c r="Q1215" s="290" t="s">
        <v>6057</v>
      </c>
    </row>
    <row r="1216" spans="1:17">
      <c r="A1216" s="290" t="s">
        <v>4076</v>
      </c>
      <c r="B1216" s="290" t="s">
        <v>6112</v>
      </c>
      <c r="C1216" s="290" t="s">
        <v>2219</v>
      </c>
      <c r="P1216" s="290" t="s">
        <v>2219</v>
      </c>
      <c r="Q1216" s="290" t="s">
        <v>6112</v>
      </c>
    </row>
    <row r="1217" spans="1:17">
      <c r="A1217" s="290" t="s">
        <v>4076</v>
      </c>
      <c r="B1217" s="290" t="s">
        <v>6113</v>
      </c>
      <c r="C1217" s="290" t="s">
        <v>2220</v>
      </c>
      <c r="P1217" s="290" t="s">
        <v>2220</v>
      </c>
      <c r="Q1217" s="290" t="s">
        <v>6113</v>
      </c>
    </row>
    <row r="1218" spans="1:17">
      <c r="A1218" s="290" t="s">
        <v>4076</v>
      </c>
      <c r="B1218" s="290" t="s">
        <v>6055</v>
      </c>
      <c r="C1218" s="290" t="s">
        <v>2150</v>
      </c>
      <c r="P1218" s="290" t="s">
        <v>2150</v>
      </c>
      <c r="Q1218" s="290" t="s">
        <v>6055</v>
      </c>
    </row>
    <row r="1219" spans="1:17">
      <c r="A1219" s="290" t="s">
        <v>4076</v>
      </c>
      <c r="B1219" s="290" t="s">
        <v>6052</v>
      </c>
      <c r="C1219" s="290" t="s">
        <v>2147</v>
      </c>
      <c r="P1219" s="290" t="s">
        <v>2147</v>
      </c>
      <c r="Q1219" s="290" t="s">
        <v>6052</v>
      </c>
    </row>
    <row r="1220" spans="1:17">
      <c r="A1220" s="290" t="s">
        <v>4076</v>
      </c>
      <c r="B1220" s="290" t="s">
        <v>6051</v>
      </c>
      <c r="C1220" s="290" t="s">
        <v>2146</v>
      </c>
      <c r="P1220" s="290" t="s">
        <v>2146</v>
      </c>
      <c r="Q1220" s="290" t="s">
        <v>6051</v>
      </c>
    </row>
    <row r="1221" spans="1:17">
      <c r="A1221" s="290" t="s">
        <v>4076</v>
      </c>
      <c r="B1221" s="290" t="s">
        <v>6053</v>
      </c>
      <c r="C1221" s="290" t="s">
        <v>2148</v>
      </c>
      <c r="P1221" s="290" t="s">
        <v>2148</v>
      </c>
      <c r="Q1221" s="290" t="s">
        <v>6053</v>
      </c>
    </row>
    <row r="1222" spans="1:17">
      <c r="A1222" s="290" t="s">
        <v>4076</v>
      </c>
      <c r="B1222" s="290" t="s">
        <v>6054</v>
      </c>
      <c r="C1222" s="290" t="s">
        <v>2149</v>
      </c>
      <c r="P1222" s="290" t="s">
        <v>2149</v>
      </c>
      <c r="Q1222" s="290" t="s">
        <v>6054</v>
      </c>
    </row>
    <row r="1223" spans="1:17">
      <c r="A1223" s="290" t="s">
        <v>4076</v>
      </c>
      <c r="B1223" s="290" t="s">
        <v>6058</v>
      </c>
      <c r="C1223" s="290" t="s">
        <v>2155</v>
      </c>
      <c r="P1223" s="290" t="s">
        <v>2155</v>
      </c>
      <c r="Q1223" s="290" t="s">
        <v>6058</v>
      </c>
    </row>
    <row r="1224" spans="1:17">
      <c r="A1224" s="290" t="s">
        <v>4076</v>
      </c>
      <c r="B1224" s="290" t="s">
        <v>6109</v>
      </c>
      <c r="C1224" s="290" t="s">
        <v>2212</v>
      </c>
      <c r="P1224" s="290" t="s">
        <v>2212</v>
      </c>
      <c r="Q1224" s="290" t="s">
        <v>6109</v>
      </c>
    </row>
    <row r="1225" spans="1:17">
      <c r="A1225" s="290" t="s">
        <v>4076</v>
      </c>
      <c r="B1225" s="290" t="s">
        <v>6020</v>
      </c>
      <c r="C1225" s="290" t="s">
        <v>2111</v>
      </c>
      <c r="P1225" s="290" t="s">
        <v>2111</v>
      </c>
      <c r="Q1225" s="290" t="s">
        <v>6020</v>
      </c>
    </row>
    <row r="1226" spans="1:17">
      <c r="A1226" s="290" t="s">
        <v>4076</v>
      </c>
      <c r="B1226" s="290" t="s">
        <v>6022</v>
      </c>
      <c r="C1226" s="290" t="s">
        <v>2113</v>
      </c>
      <c r="P1226" s="290" t="s">
        <v>2113</v>
      </c>
      <c r="Q1226" s="290" t="s">
        <v>6022</v>
      </c>
    </row>
    <row r="1227" spans="1:17">
      <c r="A1227" s="290" t="s">
        <v>4076</v>
      </c>
      <c r="B1227" s="290" t="s">
        <v>6021</v>
      </c>
      <c r="C1227" s="290" t="s">
        <v>2112</v>
      </c>
      <c r="P1227" s="290" t="s">
        <v>2112</v>
      </c>
      <c r="Q1227" s="290" t="s">
        <v>6021</v>
      </c>
    </row>
    <row r="1228" spans="1:17">
      <c r="A1228" s="290" t="s">
        <v>4076</v>
      </c>
      <c r="B1228" s="290" t="s">
        <v>6017</v>
      </c>
      <c r="C1228" s="290" t="s">
        <v>2108</v>
      </c>
      <c r="P1228" s="290" t="s">
        <v>2108</v>
      </c>
      <c r="Q1228" s="290" t="s">
        <v>6017</v>
      </c>
    </row>
    <row r="1229" spans="1:17">
      <c r="A1229" s="290" t="s">
        <v>4076</v>
      </c>
      <c r="B1229" s="290" t="s">
        <v>6019</v>
      </c>
      <c r="C1229" s="290" t="s">
        <v>2110</v>
      </c>
      <c r="P1229" s="290" t="s">
        <v>2110</v>
      </c>
      <c r="Q1229" s="290" t="s">
        <v>6019</v>
      </c>
    </row>
    <row r="1230" spans="1:17">
      <c r="A1230" s="290" t="s">
        <v>4076</v>
      </c>
      <c r="B1230" s="290" t="s">
        <v>6018</v>
      </c>
      <c r="C1230" s="290" t="s">
        <v>2109</v>
      </c>
      <c r="P1230" s="290" t="s">
        <v>2109</v>
      </c>
      <c r="Q1230" s="290" t="s">
        <v>6018</v>
      </c>
    </row>
    <row r="1231" spans="1:17">
      <c r="A1231" s="290" t="s">
        <v>4076</v>
      </c>
      <c r="B1231" s="290" t="s">
        <v>6059</v>
      </c>
      <c r="C1231" s="290" t="s">
        <v>2156</v>
      </c>
      <c r="P1231" s="290" t="s">
        <v>2156</v>
      </c>
      <c r="Q1231" s="290" t="s">
        <v>6059</v>
      </c>
    </row>
    <row r="1232" spans="1:17">
      <c r="A1232" s="239" t="s">
        <v>4076</v>
      </c>
      <c r="B1232" s="239" t="s">
        <v>6136</v>
      </c>
      <c r="C1232" s="291" t="s">
        <v>6137</v>
      </c>
      <c r="P1232" s="291" t="s">
        <v>6137</v>
      </c>
      <c r="Q1232" s="239" t="s">
        <v>6136</v>
      </c>
    </row>
    <row r="1233" spans="1:17">
      <c r="A1233" s="290" t="s">
        <v>4076</v>
      </c>
      <c r="B1233" s="290" t="s">
        <v>6016</v>
      </c>
      <c r="C1233" s="290" t="s">
        <v>2107</v>
      </c>
      <c r="P1233" s="290" t="s">
        <v>2107</v>
      </c>
      <c r="Q1233" s="290" t="s">
        <v>6016</v>
      </c>
    </row>
    <row r="1234" spans="1:17">
      <c r="A1234" s="290" t="s">
        <v>4076</v>
      </c>
      <c r="B1234" s="290" t="s">
        <v>6101</v>
      </c>
      <c r="C1234" s="290" t="s">
        <v>2202</v>
      </c>
      <c r="P1234" s="290" t="s">
        <v>2202</v>
      </c>
      <c r="Q1234" s="290" t="s">
        <v>6101</v>
      </c>
    </row>
    <row r="1235" spans="1:17">
      <c r="A1235" s="290" t="s">
        <v>4076</v>
      </c>
      <c r="B1235" s="290" t="s">
        <v>6062</v>
      </c>
      <c r="C1235" s="290" t="s">
        <v>2159</v>
      </c>
      <c r="P1235" s="290" t="s">
        <v>2159</v>
      </c>
      <c r="Q1235" s="290" t="s">
        <v>6062</v>
      </c>
    </row>
    <row r="1236" spans="1:17">
      <c r="A1236" s="290" t="s">
        <v>4076</v>
      </c>
      <c r="B1236" s="290" t="s">
        <v>6063</v>
      </c>
      <c r="C1236" s="290" t="s">
        <v>2160</v>
      </c>
      <c r="P1236" s="290" t="s">
        <v>2160</v>
      </c>
      <c r="Q1236" s="290" t="s">
        <v>6063</v>
      </c>
    </row>
    <row r="1237" spans="1:17">
      <c r="A1237" s="290" t="s">
        <v>4076</v>
      </c>
      <c r="B1237" s="290" t="s">
        <v>6096</v>
      </c>
      <c r="C1237" s="290" t="s">
        <v>2197</v>
      </c>
      <c r="P1237" s="290" t="s">
        <v>2197</v>
      </c>
      <c r="Q1237" s="290" t="s">
        <v>6096</v>
      </c>
    </row>
    <row r="1238" spans="1:17">
      <c r="A1238" s="290" t="s">
        <v>4076</v>
      </c>
      <c r="B1238" s="290" t="s">
        <v>2162</v>
      </c>
      <c r="C1238" s="290" t="s">
        <v>2161</v>
      </c>
      <c r="P1238" s="290" t="s">
        <v>2161</v>
      </c>
      <c r="Q1238" s="290" t="s">
        <v>2162</v>
      </c>
    </row>
    <row r="1239" spans="1:17">
      <c r="A1239" s="290" t="s">
        <v>4076</v>
      </c>
      <c r="B1239" s="290" t="s">
        <v>6064</v>
      </c>
      <c r="C1239" s="290" t="s">
        <v>2163</v>
      </c>
      <c r="P1239" s="290" t="s">
        <v>2163</v>
      </c>
      <c r="Q1239" s="290" t="s">
        <v>6064</v>
      </c>
    </row>
    <row r="1240" spans="1:17">
      <c r="A1240" s="290" t="s">
        <v>4076</v>
      </c>
      <c r="B1240" s="290" t="s">
        <v>6065</v>
      </c>
      <c r="C1240" s="290" t="s">
        <v>2164</v>
      </c>
      <c r="P1240" s="290" t="s">
        <v>2164</v>
      </c>
      <c r="Q1240" s="290" t="s">
        <v>6065</v>
      </c>
    </row>
    <row r="1241" spans="1:17">
      <c r="A1241" s="290" t="s">
        <v>4076</v>
      </c>
      <c r="B1241" s="290" t="s">
        <v>2207</v>
      </c>
      <c r="C1241" s="290" t="s">
        <v>2206</v>
      </c>
      <c r="P1241" s="290" t="s">
        <v>2206</v>
      </c>
      <c r="Q1241" s="290" t="s">
        <v>2207</v>
      </c>
    </row>
    <row r="1242" spans="1:17">
      <c r="A1242" s="290" t="s">
        <v>4076</v>
      </c>
      <c r="B1242" s="290" t="s">
        <v>6130</v>
      </c>
      <c r="C1242" s="290" t="s">
        <v>2237</v>
      </c>
      <c r="P1242" s="290" t="s">
        <v>2237</v>
      </c>
      <c r="Q1242" s="290" t="s">
        <v>6130</v>
      </c>
    </row>
    <row r="1243" spans="1:17">
      <c r="A1243" s="290" t="s">
        <v>4076</v>
      </c>
      <c r="B1243" s="290" t="s">
        <v>6066</v>
      </c>
      <c r="C1243" s="290" t="s">
        <v>2165</v>
      </c>
      <c r="P1243" s="290" t="s">
        <v>2165</v>
      </c>
      <c r="Q1243" s="290" t="s">
        <v>6066</v>
      </c>
    </row>
    <row r="1244" spans="1:17">
      <c r="A1244" s="290" t="s">
        <v>4076</v>
      </c>
      <c r="B1244" s="290" t="s">
        <v>2215</v>
      </c>
      <c r="C1244" s="290" t="s">
        <v>2214</v>
      </c>
      <c r="P1244" s="290" t="s">
        <v>2214</v>
      </c>
      <c r="Q1244" s="290" t="s">
        <v>2215</v>
      </c>
    </row>
    <row r="1245" spans="1:17">
      <c r="A1245" s="290" t="s">
        <v>4076</v>
      </c>
      <c r="B1245" s="290" t="s">
        <v>6069</v>
      </c>
      <c r="C1245" s="290" t="s">
        <v>2168</v>
      </c>
      <c r="P1245" s="290" t="s">
        <v>2168</v>
      </c>
      <c r="Q1245" s="290" t="s">
        <v>6069</v>
      </c>
    </row>
    <row r="1246" spans="1:17">
      <c r="A1246" s="290" t="s">
        <v>4076</v>
      </c>
      <c r="B1246" s="290" t="s">
        <v>6070</v>
      </c>
      <c r="C1246" s="290" t="s">
        <v>2169</v>
      </c>
      <c r="P1246" s="290" t="s">
        <v>2169</v>
      </c>
      <c r="Q1246" s="290" t="s">
        <v>6070</v>
      </c>
    </row>
    <row r="1247" spans="1:17">
      <c r="A1247" s="290" t="s">
        <v>4076</v>
      </c>
      <c r="B1247" s="290" t="s">
        <v>6120</v>
      </c>
      <c r="C1247" s="290" t="s">
        <v>2227</v>
      </c>
      <c r="P1247" s="290" t="s">
        <v>2227</v>
      </c>
      <c r="Q1247" s="290" t="s">
        <v>6120</v>
      </c>
    </row>
    <row r="1248" spans="1:17">
      <c r="A1248" s="290" t="s">
        <v>4076</v>
      </c>
      <c r="B1248" s="290" t="s">
        <v>6071</v>
      </c>
      <c r="C1248" s="290" t="s">
        <v>2170</v>
      </c>
      <c r="P1248" s="290" t="s">
        <v>2170</v>
      </c>
      <c r="Q1248" s="290" t="s">
        <v>6071</v>
      </c>
    </row>
    <row r="1249" spans="1:17">
      <c r="A1249" s="290" t="s">
        <v>4076</v>
      </c>
      <c r="B1249" s="290" t="s">
        <v>6097</v>
      </c>
      <c r="C1249" s="290" t="s">
        <v>2198</v>
      </c>
      <c r="P1249" s="290" t="s">
        <v>2198</v>
      </c>
      <c r="Q1249" s="290" t="s">
        <v>6097</v>
      </c>
    </row>
    <row r="1250" spans="1:17">
      <c r="A1250" s="290" t="s">
        <v>4076</v>
      </c>
      <c r="B1250" s="290" t="s">
        <v>6098</v>
      </c>
      <c r="C1250" s="290" t="s">
        <v>2199</v>
      </c>
      <c r="P1250" s="290" t="s">
        <v>2199</v>
      </c>
      <c r="Q1250" s="290" t="s">
        <v>6098</v>
      </c>
    </row>
    <row r="1251" spans="1:17">
      <c r="A1251" s="290" t="s">
        <v>4076</v>
      </c>
      <c r="B1251" s="290" t="s">
        <v>6099</v>
      </c>
      <c r="C1251" s="290" t="s">
        <v>2200</v>
      </c>
      <c r="P1251" s="290" t="s">
        <v>2200</v>
      </c>
      <c r="Q1251" s="290" t="s">
        <v>6099</v>
      </c>
    </row>
    <row r="1252" spans="1:17">
      <c r="A1252" s="290" t="s">
        <v>4076</v>
      </c>
      <c r="B1252" s="290" t="s">
        <v>6072</v>
      </c>
      <c r="C1252" s="290" t="s">
        <v>2171</v>
      </c>
      <c r="P1252" s="290" t="s">
        <v>2171</v>
      </c>
      <c r="Q1252" s="290" t="s">
        <v>6072</v>
      </c>
    </row>
    <row r="1253" spans="1:17">
      <c r="A1253" s="290" t="s">
        <v>4076</v>
      </c>
      <c r="B1253" s="290" t="s">
        <v>2173</v>
      </c>
      <c r="C1253" s="290" t="s">
        <v>2172</v>
      </c>
      <c r="P1253" s="290" t="s">
        <v>2172</v>
      </c>
      <c r="Q1253" s="290" t="s">
        <v>2173</v>
      </c>
    </row>
    <row r="1254" spans="1:17">
      <c r="A1254" s="290" t="s">
        <v>4076</v>
      </c>
      <c r="B1254" s="290" t="s">
        <v>6100</v>
      </c>
      <c r="C1254" s="290" t="s">
        <v>2201</v>
      </c>
      <c r="P1254" s="290" t="s">
        <v>2201</v>
      </c>
      <c r="Q1254" s="290" t="s">
        <v>6100</v>
      </c>
    </row>
    <row r="1255" spans="1:17">
      <c r="A1255" s="290" t="s">
        <v>4076</v>
      </c>
      <c r="B1255" s="290" t="s">
        <v>6073</v>
      </c>
      <c r="C1255" s="290" t="s">
        <v>2174</v>
      </c>
      <c r="P1255" s="290" t="s">
        <v>2174</v>
      </c>
      <c r="Q1255" s="290" t="s">
        <v>6073</v>
      </c>
    </row>
    <row r="1256" spans="1:17">
      <c r="A1256" s="290" t="s">
        <v>4076</v>
      </c>
      <c r="B1256" s="290" t="s">
        <v>6077</v>
      </c>
      <c r="C1256" s="290" t="s">
        <v>2178</v>
      </c>
      <c r="P1256" s="290" t="s">
        <v>2178</v>
      </c>
      <c r="Q1256" s="290" t="s">
        <v>6077</v>
      </c>
    </row>
    <row r="1257" spans="1:17">
      <c r="A1257" s="290" t="s">
        <v>4076</v>
      </c>
      <c r="B1257" s="290" t="s">
        <v>6076</v>
      </c>
      <c r="C1257" s="290" t="s">
        <v>2177</v>
      </c>
      <c r="P1257" s="290" t="s">
        <v>2177</v>
      </c>
      <c r="Q1257" s="290" t="s">
        <v>6076</v>
      </c>
    </row>
    <row r="1258" spans="1:17">
      <c r="A1258" s="290" t="s">
        <v>4076</v>
      </c>
      <c r="B1258" s="290" t="s">
        <v>6075</v>
      </c>
      <c r="C1258" s="290" t="s">
        <v>2176</v>
      </c>
      <c r="P1258" s="290" t="s">
        <v>2176</v>
      </c>
      <c r="Q1258" s="290" t="s">
        <v>6075</v>
      </c>
    </row>
    <row r="1259" spans="1:17">
      <c r="A1259" s="290" t="s">
        <v>4076</v>
      </c>
      <c r="B1259" s="290" t="s">
        <v>6074</v>
      </c>
      <c r="C1259" s="290" t="s">
        <v>2175</v>
      </c>
      <c r="P1259" s="290" t="s">
        <v>2175</v>
      </c>
      <c r="Q1259" s="290" t="s">
        <v>6074</v>
      </c>
    </row>
    <row r="1260" spans="1:17">
      <c r="A1260" s="290" t="s">
        <v>4076</v>
      </c>
      <c r="B1260" s="290" t="s">
        <v>6102</v>
      </c>
      <c r="C1260" s="290" t="s">
        <v>2203</v>
      </c>
      <c r="P1260" s="290" t="s">
        <v>2203</v>
      </c>
      <c r="Q1260" s="290" t="s">
        <v>6102</v>
      </c>
    </row>
    <row r="1261" spans="1:17">
      <c r="A1261" s="290" t="s">
        <v>4076</v>
      </c>
      <c r="B1261" s="290" t="s">
        <v>6103</v>
      </c>
      <c r="C1261" s="290" t="s">
        <v>2204</v>
      </c>
      <c r="P1261" s="290" t="s">
        <v>2204</v>
      </c>
      <c r="Q1261" s="290" t="s">
        <v>6103</v>
      </c>
    </row>
    <row r="1262" spans="1:17">
      <c r="A1262" s="290" t="s">
        <v>4076</v>
      </c>
      <c r="B1262" s="290" t="s">
        <v>6067</v>
      </c>
      <c r="C1262" s="290" t="s">
        <v>2166</v>
      </c>
      <c r="P1262" s="290" t="s">
        <v>2166</v>
      </c>
      <c r="Q1262" s="290" t="s">
        <v>6067</v>
      </c>
    </row>
    <row r="1263" spans="1:17">
      <c r="A1263" s="290" t="s">
        <v>4076</v>
      </c>
      <c r="B1263" s="290" t="s">
        <v>6078</v>
      </c>
      <c r="C1263" s="290" t="s">
        <v>2179</v>
      </c>
      <c r="P1263" s="290" t="s">
        <v>2179</v>
      </c>
      <c r="Q1263" s="290" t="s">
        <v>6078</v>
      </c>
    </row>
    <row r="1264" spans="1:17">
      <c r="A1264" s="290" t="s">
        <v>4076</v>
      </c>
      <c r="B1264" s="290" t="s">
        <v>6068</v>
      </c>
      <c r="C1264" s="290" t="s">
        <v>2167</v>
      </c>
      <c r="P1264" s="290" t="s">
        <v>2167</v>
      </c>
      <c r="Q1264" s="290" t="s">
        <v>6068</v>
      </c>
    </row>
    <row r="1265" spans="1:17">
      <c r="A1265" s="290" t="s">
        <v>4076</v>
      </c>
      <c r="B1265" s="290" t="s">
        <v>6079</v>
      </c>
      <c r="C1265" s="290" t="s">
        <v>2180</v>
      </c>
      <c r="P1265" s="290" t="s">
        <v>2180</v>
      </c>
      <c r="Q1265" s="290" t="s">
        <v>6079</v>
      </c>
    </row>
    <row r="1266" spans="1:17">
      <c r="A1266" s="290" t="s">
        <v>4076</v>
      </c>
      <c r="B1266" s="290" t="s">
        <v>6080</v>
      </c>
      <c r="C1266" s="290" t="s">
        <v>2181</v>
      </c>
      <c r="P1266" s="290" t="s">
        <v>2181</v>
      </c>
      <c r="Q1266" s="290" t="s">
        <v>6080</v>
      </c>
    </row>
    <row r="1267" spans="1:17">
      <c r="A1267" s="290" t="s">
        <v>4076</v>
      </c>
      <c r="B1267" s="290" t="s">
        <v>6084</v>
      </c>
      <c r="C1267" s="290" t="s">
        <v>2185</v>
      </c>
      <c r="P1267" s="290" t="s">
        <v>2185</v>
      </c>
      <c r="Q1267" s="290" t="s">
        <v>6084</v>
      </c>
    </row>
    <row r="1268" spans="1:17">
      <c r="A1268" s="290" t="s">
        <v>4076</v>
      </c>
      <c r="B1268" s="290" t="s">
        <v>6085</v>
      </c>
      <c r="C1268" s="290" t="s">
        <v>2186</v>
      </c>
      <c r="P1268" s="290" t="s">
        <v>2186</v>
      </c>
      <c r="Q1268" s="290" t="s">
        <v>6085</v>
      </c>
    </row>
    <row r="1269" spans="1:17">
      <c r="A1269" s="290" t="s">
        <v>4076</v>
      </c>
      <c r="B1269" s="290" t="s">
        <v>6081</v>
      </c>
      <c r="C1269" s="290" t="s">
        <v>2182</v>
      </c>
      <c r="P1269" s="290" t="s">
        <v>2182</v>
      </c>
      <c r="Q1269" s="290" t="s">
        <v>6081</v>
      </c>
    </row>
    <row r="1270" spans="1:17">
      <c r="A1270" s="290" t="s">
        <v>4076</v>
      </c>
      <c r="B1270" s="290" t="s">
        <v>6082</v>
      </c>
      <c r="C1270" s="290" t="s">
        <v>2183</v>
      </c>
      <c r="P1270" s="290" t="s">
        <v>2183</v>
      </c>
      <c r="Q1270" s="290" t="s">
        <v>6082</v>
      </c>
    </row>
    <row r="1271" spans="1:17">
      <c r="A1271" s="290" t="s">
        <v>4076</v>
      </c>
      <c r="B1271" s="290" t="s">
        <v>6104</v>
      </c>
      <c r="C1271" s="290" t="s">
        <v>2205</v>
      </c>
      <c r="P1271" s="290" t="s">
        <v>2205</v>
      </c>
      <c r="Q1271" s="290" t="s">
        <v>6104</v>
      </c>
    </row>
    <row r="1272" spans="1:17">
      <c r="A1272" s="290" t="s">
        <v>4076</v>
      </c>
      <c r="B1272" s="290" t="s">
        <v>6083</v>
      </c>
      <c r="C1272" s="290" t="s">
        <v>2184</v>
      </c>
      <c r="P1272" s="290" t="s">
        <v>2184</v>
      </c>
      <c r="Q1272" s="290" t="s">
        <v>6083</v>
      </c>
    </row>
    <row r="1273" spans="1:17">
      <c r="A1273" s="290" t="s">
        <v>4076</v>
      </c>
      <c r="B1273" s="290" t="s">
        <v>6086</v>
      </c>
      <c r="C1273" s="290" t="s">
        <v>2187</v>
      </c>
      <c r="P1273" s="290" t="s">
        <v>2187</v>
      </c>
      <c r="Q1273" s="290" t="s">
        <v>6086</v>
      </c>
    </row>
    <row r="1274" spans="1:17">
      <c r="A1274" s="290" t="s">
        <v>4076</v>
      </c>
      <c r="B1274" s="290" t="s">
        <v>6087</v>
      </c>
      <c r="C1274" s="290" t="s">
        <v>2188</v>
      </c>
      <c r="P1274" s="290" t="s">
        <v>2188</v>
      </c>
      <c r="Q1274" s="290" t="s">
        <v>6087</v>
      </c>
    </row>
    <row r="1275" spans="1:17">
      <c r="A1275" s="290" t="s">
        <v>4076</v>
      </c>
      <c r="B1275" s="290" t="s">
        <v>6088</v>
      </c>
      <c r="C1275" s="290" t="s">
        <v>2189</v>
      </c>
      <c r="P1275" s="290" t="s">
        <v>2189</v>
      </c>
      <c r="Q1275" s="290" t="s">
        <v>6088</v>
      </c>
    </row>
    <row r="1276" spans="1:17">
      <c r="A1276" s="290" t="s">
        <v>4076</v>
      </c>
      <c r="B1276" s="290" t="s">
        <v>6061</v>
      </c>
      <c r="C1276" s="290" t="s">
        <v>2158</v>
      </c>
      <c r="P1276" s="290" t="s">
        <v>2158</v>
      </c>
      <c r="Q1276" s="290" t="s">
        <v>6061</v>
      </c>
    </row>
    <row r="1277" spans="1:17">
      <c r="A1277" s="290" t="s">
        <v>4076</v>
      </c>
      <c r="B1277" s="290" t="s">
        <v>6108</v>
      </c>
      <c r="C1277" s="290" t="s">
        <v>2211</v>
      </c>
      <c r="P1277" s="290" t="s">
        <v>2211</v>
      </c>
      <c r="Q1277" s="290" t="s">
        <v>6108</v>
      </c>
    </row>
    <row r="1278" spans="1:17">
      <c r="A1278" s="290" t="s">
        <v>4076</v>
      </c>
      <c r="B1278" s="290" t="s">
        <v>6118</v>
      </c>
      <c r="C1278" s="290" t="s">
        <v>2225</v>
      </c>
      <c r="P1278" s="290" t="s">
        <v>2225</v>
      </c>
      <c r="Q1278" s="290" t="s">
        <v>6118</v>
      </c>
    </row>
    <row r="1279" spans="1:17">
      <c r="A1279" s="290" t="s">
        <v>4076</v>
      </c>
      <c r="B1279" s="290" t="s">
        <v>6129</v>
      </c>
      <c r="C1279" s="290" t="s">
        <v>2236</v>
      </c>
      <c r="P1279" s="290" t="s">
        <v>2236</v>
      </c>
      <c r="Q1279" s="290" t="s">
        <v>6129</v>
      </c>
    </row>
    <row r="1280" spans="1:17">
      <c r="A1280" s="290" t="s">
        <v>4076</v>
      </c>
      <c r="B1280" s="290" t="s">
        <v>6126</v>
      </c>
      <c r="C1280" s="290" t="s">
        <v>2233</v>
      </c>
      <c r="P1280" s="290" t="s">
        <v>2233</v>
      </c>
      <c r="Q1280" s="290" t="s">
        <v>6126</v>
      </c>
    </row>
    <row r="1281" spans="1:17">
      <c r="A1281" s="290" t="s">
        <v>4076</v>
      </c>
      <c r="B1281" s="290" t="s">
        <v>6127</v>
      </c>
      <c r="C1281" s="290" t="s">
        <v>2234</v>
      </c>
      <c r="P1281" s="290" t="s">
        <v>2234</v>
      </c>
      <c r="Q1281" s="290" t="s">
        <v>6127</v>
      </c>
    </row>
    <row r="1282" spans="1:17">
      <c r="A1282" s="290" t="s">
        <v>4076</v>
      </c>
      <c r="B1282" s="290" t="s">
        <v>6128</v>
      </c>
      <c r="C1282" s="290" t="s">
        <v>2235</v>
      </c>
      <c r="P1282" s="290" t="s">
        <v>2235</v>
      </c>
      <c r="Q1282" s="290" t="s">
        <v>6128</v>
      </c>
    </row>
    <row r="1283" spans="1:17">
      <c r="A1283" s="290" t="s">
        <v>4076</v>
      </c>
      <c r="B1283" s="290" t="s">
        <v>6090</v>
      </c>
      <c r="C1283" s="290" t="s">
        <v>2191</v>
      </c>
      <c r="P1283" s="290" t="s">
        <v>2191</v>
      </c>
      <c r="Q1283" s="290" t="s">
        <v>6090</v>
      </c>
    </row>
    <row r="1284" spans="1:17">
      <c r="A1284" s="290" t="s">
        <v>4076</v>
      </c>
      <c r="B1284" s="290" t="s">
        <v>6111</v>
      </c>
      <c r="C1284" s="290" t="s">
        <v>2218</v>
      </c>
      <c r="P1284" s="290" t="s">
        <v>2218</v>
      </c>
      <c r="Q1284" s="290" t="s">
        <v>6111</v>
      </c>
    </row>
    <row r="1285" spans="1:17">
      <c r="A1285" s="290" t="s">
        <v>4076</v>
      </c>
      <c r="B1285" s="290" t="s">
        <v>2127</v>
      </c>
      <c r="C1285" s="290" t="s">
        <v>2126</v>
      </c>
      <c r="P1285" s="290" t="s">
        <v>2126</v>
      </c>
      <c r="Q1285" s="290" t="s">
        <v>2127</v>
      </c>
    </row>
    <row r="1286" spans="1:17">
      <c r="A1286" s="290" t="s">
        <v>4076</v>
      </c>
      <c r="B1286" s="290" t="s">
        <v>6119</v>
      </c>
      <c r="C1286" s="290" t="s">
        <v>2226</v>
      </c>
      <c r="P1286" s="290" t="s">
        <v>2226</v>
      </c>
      <c r="Q1286" s="290" t="s">
        <v>6119</v>
      </c>
    </row>
    <row r="1287" spans="1:17">
      <c r="A1287" s="290" t="s">
        <v>4076</v>
      </c>
      <c r="B1287" s="290" t="s">
        <v>6032</v>
      </c>
      <c r="C1287" s="290" t="s">
        <v>2125</v>
      </c>
      <c r="P1287" s="290" t="s">
        <v>2125</v>
      </c>
      <c r="Q1287" s="290" t="s">
        <v>6032</v>
      </c>
    </row>
    <row r="1288" spans="1:17">
      <c r="A1288" s="290" t="s">
        <v>4076</v>
      </c>
      <c r="B1288" s="290" t="s">
        <v>6033</v>
      </c>
      <c r="C1288" s="290" t="s">
        <v>2128</v>
      </c>
      <c r="P1288" s="290" t="s">
        <v>2128</v>
      </c>
      <c r="Q1288" s="290" t="s">
        <v>6033</v>
      </c>
    </row>
    <row r="1289" spans="1:17">
      <c r="A1289" s="290" t="s">
        <v>4076</v>
      </c>
      <c r="B1289" s="290" t="s">
        <v>6107</v>
      </c>
      <c r="C1289" s="290" t="s">
        <v>2210</v>
      </c>
      <c r="P1289" s="290" t="s">
        <v>2210</v>
      </c>
      <c r="Q1289" s="290" t="s">
        <v>6107</v>
      </c>
    </row>
    <row r="1290" spans="1:17">
      <c r="A1290" s="290" t="s">
        <v>4076</v>
      </c>
      <c r="B1290" s="290" t="s">
        <v>6035</v>
      </c>
      <c r="C1290" s="290" t="s">
        <v>2130</v>
      </c>
      <c r="P1290" s="290" t="s">
        <v>2130</v>
      </c>
      <c r="Q1290" s="290" t="s">
        <v>6035</v>
      </c>
    </row>
    <row r="1291" spans="1:17">
      <c r="A1291" s="290" t="s">
        <v>4519</v>
      </c>
      <c r="B1291" s="290" t="s">
        <v>4918</v>
      </c>
      <c r="C1291" s="290" t="s">
        <v>1143</v>
      </c>
      <c r="P1291" s="290" t="s">
        <v>1143</v>
      </c>
      <c r="Q1291" s="290" t="s">
        <v>4918</v>
      </c>
    </row>
    <row r="1292" spans="1:17">
      <c r="A1292" s="290" t="s">
        <v>4519</v>
      </c>
      <c r="B1292" s="290" t="s">
        <v>5204</v>
      </c>
      <c r="C1292" s="290" t="s">
        <v>1460</v>
      </c>
      <c r="P1292" s="290" t="s">
        <v>1460</v>
      </c>
      <c r="Q1292" s="290" t="s">
        <v>5204</v>
      </c>
    </row>
    <row r="1293" spans="1:17">
      <c r="A1293" s="239" t="s">
        <v>4524</v>
      </c>
      <c r="B1293" s="239" t="s">
        <v>4938</v>
      </c>
      <c r="C1293" s="291" t="s">
        <v>1164</v>
      </c>
      <c r="P1293" s="291" t="s">
        <v>1164</v>
      </c>
      <c r="Q1293" s="239" t="s">
        <v>4938</v>
      </c>
    </row>
    <row r="1294" spans="1:17">
      <c r="A1294" s="239" t="s">
        <v>4519</v>
      </c>
      <c r="B1294" s="239" t="s">
        <v>5507</v>
      </c>
      <c r="C1294" s="291" t="s">
        <v>5508</v>
      </c>
      <c r="P1294" s="291" t="s">
        <v>5508</v>
      </c>
      <c r="Q1294" s="239" t="s">
        <v>5507</v>
      </c>
    </row>
    <row r="1295" spans="1:17">
      <c r="A1295" s="290" t="s">
        <v>4519</v>
      </c>
      <c r="B1295" s="290" t="s">
        <v>4884</v>
      </c>
      <c r="C1295" s="290" t="s">
        <v>1109</v>
      </c>
      <c r="P1295" s="290" t="s">
        <v>1109</v>
      </c>
      <c r="Q1295" s="290" t="s">
        <v>4884</v>
      </c>
    </row>
    <row r="1296" spans="1:17">
      <c r="A1296" s="290" t="s">
        <v>4519</v>
      </c>
      <c r="B1296" s="290" t="s">
        <v>1550</v>
      </c>
      <c r="C1296" s="290" t="s">
        <v>1549</v>
      </c>
      <c r="P1296" s="290" t="s">
        <v>1549</v>
      </c>
      <c r="Q1296" s="290" t="s">
        <v>1550</v>
      </c>
    </row>
    <row r="1297" spans="1:17">
      <c r="A1297" s="239" t="s">
        <v>5665</v>
      </c>
      <c r="B1297" s="239" t="s">
        <v>5700</v>
      </c>
      <c r="C1297" s="291" t="s">
        <v>1808</v>
      </c>
      <c r="P1297" s="291" t="s">
        <v>1808</v>
      </c>
      <c r="Q1297" s="239" t="s">
        <v>5700</v>
      </c>
    </row>
    <row r="1298" spans="1:17">
      <c r="A1298" s="239" t="s">
        <v>4524</v>
      </c>
      <c r="B1298" s="239" t="s">
        <v>4898</v>
      </c>
      <c r="C1298" s="291" t="s">
        <v>1123</v>
      </c>
      <c r="P1298" s="291" t="s">
        <v>1123</v>
      </c>
      <c r="Q1298" s="239" t="s">
        <v>4898</v>
      </c>
    </row>
    <row r="1299" spans="1:17">
      <c r="A1299" s="239" t="s">
        <v>5665</v>
      </c>
      <c r="B1299" s="239" t="s">
        <v>5699</v>
      </c>
      <c r="C1299" s="291" t="s">
        <v>1807</v>
      </c>
      <c r="P1299" s="291" t="s">
        <v>1807</v>
      </c>
      <c r="Q1299" s="239" t="s">
        <v>5699</v>
      </c>
    </row>
    <row r="1300" spans="1:17">
      <c r="A1300" s="239" t="s">
        <v>5665</v>
      </c>
      <c r="B1300" s="239" t="s">
        <v>5702</v>
      </c>
      <c r="C1300" s="291" t="s">
        <v>1810</v>
      </c>
      <c r="P1300" s="291" t="s">
        <v>1810</v>
      </c>
      <c r="Q1300" s="239" t="s">
        <v>5702</v>
      </c>
    </row>
    <row r="1301" spans="1:17">
      <c r="A1301" s="239" t="s">
        <v>4524</v>
      </c>
      <c r="B1301" s="239" t="s">
        <v>4756</v>
      </c>
      <c r="C1301" s="291" t="s">
        <v>975</v>
      </c>
      <c r="P1301" s="291" t="s">
        <v>975</v>
      </c>
      <c r="Q1301" s="239" t="s">
        <v>4756</v>
      </c>
    </row>
    <row r="1302" spans="1:17">
      <c r="A1302" s="239" t="s">
        <v>4524</v>
      </c>
      <c r="B1302" s="239" t="s">
        <v>4756</v>
      </c>
      <c r="C1302" s="291" t="s">
        <v>1049</v>
      </c>
      <c r="P1302" s="291" t="s">
        <v>1049</v>
      </c>
      <c r="Q1302" s="239" t="s">
        <v>4756</v>
      </c>
    </row>
    <row r="1303" spans="1:17">
      <c r="A1303" s="239" t="s">
        <v>4524</v>
      </c>
      <c r="B1303" s="239" t="s">
        <v>1044</v>
      </c>
      <c r="C1303" s="291" t="s">
        <v>1043</v>
      </c>
      <c r="P1303" s="291" t="s">
        <v>1043</v>
      </c>
      <c r="Q1303" s="239" t="s">
        <v>1044</v>
      </c>
    </row>
    <row r="1304" spans="1:17">
      <c r="A1304" s="239" t="s">
        <v>4524</v>
      </c>
      <c r="B1304" s="239" t="s">
        <v>5067</v>
      </c>
      <c r="C1304" s="291" t="s">
        <v>1307</v>
      </c>
      <c r="P1304" s="291" t="s">
        <v>1307</v>
      </c>
      <c r="Q1304" s="239" t="s">
        <v>5067</v>
      </c>
    </row>
    <row r="1305" spans="1:17">
      <c r="A1305" s="239" t="s">
        <v>5665</v>
      </c>
      <c r="B1305" s="239" t="s">
        <v>5735</v>
      </c>
      <c r="C1305" s="291" t="s">
        <v>1847</v>
      </c>
      <c r="P1305" s="291" t="s">
        <v>1847</v>
      </c>
      <c r="Q1305" s="239" t="s">
        <v>5735</v>
      </c>
    </row>
    <row r="1306" spans="1:17">
      <c r="A1306" s="290" t="s">
        <v>4519</v>
      </c>
      <c r="B1306" s="290" t="s">
        <v>5095</v>
      </c>
      <c r="C1306" s="290" t="s">
        <v>1335</v>
      </c>
      <c r="P1306" s="290" t="s">
        <v>1335</v>
      </c>
      <c r="Q1306" s="290" t="s">
        <v>5095</v>
      </c>
    </row>
    <row r="1307" spans="1:17">
      <c r="A1307" s="290" t="s">
        <v>4076</v>
      </c>
      <c r="B1307" s="290" t="s">
        <v>6178</v>
      </c>
      <c r="C1307" s="290" t="s">
        <v>2291</v>
      </c>
      <c r="P1307" s="290" t="s">
        <v>2291</v>
      </c>
      <c r="Q1307" s="290" t="s">
        <v>6178</v>
      </c>
    </row>
    <row r="1308" spans="1:17">
      <c r="A1308" s="290" t="s">
        <v>4076</v>
      </c>
      <c r="B1308" s="290" t="s">
        <v>6179</v>
      </c>
      <c r="C1308" s="290" t="s">
        <v>2292</v>
      </c>
      <c r="P1308" s="290" t="s">
        <v>2292</v>
      </c>
      <c r="Q1308" s="290" t="s">
        <v>6179</v>
      </c>
    </row>
    <row r="1309" spans="1:17">
      <c r="A1309" s="290" t="s">
        <v>4076</v>
      </c>
      <c r="B1309" s="290" t="s">
        <v>6189</v>
      </c>
      <c r="C1309" s="290" t="s">
        <v>2306</v>
      </c>
      <c r="P1309" s="290" t="s">
        <v>2306</v>
      </c>
      <c r="Q1309" s="290" t="s">
        <v>6189</v>
      </c>
    </row>
    <row r="1310" spans="1:17">
      <c r="A1310" s="290" t="s">
        <v>4076</v>
      </c>
      <c r="B1310" s="290" t="s">
        <v>6187</v>
      </c>
      <c r="C1310" s="290" t="s">
        <v>2304</v>
      </c>
      <c r="P1310" s="290" t="s">
        <v>2304</v>
      </c>
      <c r="Q1310" s="290" t="s">
        <v>6187</v>
      </c>
    </row>
    <row r="1311" spans="1:17">
      <c r="A1311" s="290" t="s">
        <v>4076</v>
      </c>
      <c r="B1311" s="290" t="s">
        <v>6175</v>
      </c>
      <c r="C1311" s="290" t="s">
        <v>2288</v>
      </c>
      <c r="P1311" s="290" t="s">
        <v>2288</v>
      </c>
      <c r="Q1311" s="290" t="s">
        <v>6175</v>
      </c>
    </row>
    <row r="1312" spans="1:17">
      <c r="A1312" s="290" t="s">
        <v>4076</v>
      </c>
      <c r="B1312" s="290" t="s">
        <v>6171</v>
      </c>
      <c r="C1312" s="290" t="s">
        <v>2278</v>
      </c>
      <c r="P1312" s="290" t="s">
        <v>2278</v>
      </c>
      <c r="Q1312" s="290" t="s">
        <v>6171</v>
      </c>
    </row>
    <row r="1313" spans="1:17">
      <c r="A1313" s="290" t="s">
        <v>4076</v>
      </c>
      <c r="B1313" s="290" t="s">
        <v>6184</v>
      </c>
      <c r="C1313" s="290" t="s">
        <v>2297</v>
      </c>
      <c r="P1313" s="290" t="s">
        <v>2297</v>
      </c>
      <c r="Q1313" s="290" t="s">
        <v>6184</v>
      </c>
    </row>
    <row r="1314" spans="1:17">
      <c r="A1314" s="290" t="s">
        <v>4076</v>
      </c>
      <c r="B1314" s="290" t="s">
        <v>6235</v>
      </c>
      <c r="C1314" s="290" t="s">
        <v>2356</v>
      </c>
      <c r="P1314" s="290" t="s">
        <v>2356</v>
      </c>
      <c r="Q1314" s="290" t="s">
        <v>6235</v>
      </c>
    </row>
    <row r="1315" spans="1:17">
      <c r="A1315" s="290" t="s">
        <v>4076</v>
      </c>
      <c r="B1315" s="290" t="s">
        <v>6233</v>
      </c>
      <c r="C1315" s="290" t="s">
        <v>2354</v>
      </c>
      <c r="P1315" s="290" t="s">
        <v>2354</v>
      </c>
      <c r="Q1315" s="290" t="s">
        <v>6233</v>
      </c>
    </row>
    <row r="1316" spans="1:17">
      <c r="A1316" s="290" t="s">
        <v>4076</v>
      </c>
      <c r="B1316" s="290" t="s">
        <v>6202</v>
      </c>
      <c r="C1316" s="290" t="s">
        <v>2321</v>
      </c>
      <c r="P1316" s="290" t="s">
        <v>2321</v>
      </c>
      <c r="Q1316" s="290" t="s">
        <v>6202</v>
      </c>
    </row>
    <row r="1317" spans="1:17">
      <c r="A1317" s="290" t="s">
        <v>4076</v>
      </c>
      <c r="B1317" s="290" t="s">
        <v>6203</v>
      </c>
      <c r="C1317" s="290" t="s">
        <v>2322</v>
      </c>
      <c r="P1317" s="290" t="s">
        <v>2322</v>
      </c>
      <c r="Q1317" s="290" t="s">
        <v>6203</v>
      </c>
    </row>
    <row r="1318" spans="1:17">
      <c r="A1318" s="290" t="s">
        <v>4076</v>
      </c>
      <c r="B1318" s="290" t="s">
        <v>6228</v>
      </c>
      <c r="C1318" s="290" t="s">
        <v>2349</v>
      </c>
      <c r="P1318" s="290" t="s">
        <v>2349</v>
      </c>
      <c r="Q1318" s="290" t="s">
        <v>6228</v>
      </c>
    </row>
    <row r="1319" spans="1:17">
      <c r="A1319" s="290" t="s">
        <v>4076</v>
      </c>
      <c r="B1319" s="290" t="s">
        <v>6201</v>
      </c>
      <c r="C1319" s="290" t="s">
        <v>2320</v>
      </c>
      <c r="P1319" s="290" t="s">
        <v>2320</v>
      </c>
      <c r="Q1319" s="290" t="s">
        <v>6201</v>
      </c>
    </row>
    <row r="1320" spans="1:17">
      <c r="A1320" s="290" t="s">
        <v>4076</v>
      </c>
      <c r="B1320" s="290" t="s">
        <v>6209</v>
      </c>
      <c r="C1320" s="290" t="s">
        <v>2330</v>
      </c>
      <c r="P1320" s="290" t="s">
        <v>2330</v>
      </c>
      <c r="Q1320" s="290" t="s">
        <v>6209</v>
      </c>
    </row>
    <row r="1321" spans="1:17">
      <c r="A1321" s="290" t="s">
        <v>4076</v>
      </c>
      <c r="B1321" s="290" t="s">
        <v>6205</v>
      </c>
      <c r="C1321" s="290" t="s">
        <v>2326</v>
      </c>
      <c r="P1321" s="290" t="s">
        <v>2326</v>
      </c>
      <c r="Q1321" s="290" t="s">
        <v>6205</v>
      </c>
    </row>
    <row r="1322" spans="1:17">
      <c r="A1322" s="290" t="s">
        <v>4076</v>
      </c>
      <c r="B1322" s="290" t="s">
        <v>6232</v>
      </c>
      <c r="C1322" s="290" t="s">
        <v>2353</v>
      </c>
      <c r="P1322" s="290" t="s">
        <v>2353</v>
      </c>
      <c r="Q1322" s="290" t="s">
        <v>6232</v>
      </c>
    </row>
    <row r="1323" spans="1:17">
      <c r="A1323" s="290" t="s">
        <v>4076</v>
      </c>
      <c r="B1323" s="290" t="s">
        <v>6211</v>
      </c>
      <c r="C1323" s="290" t="s">
        <v>2332</v>
      </c>
      <c r="P1323" s="290" t="s">
        <v>2332</v>
      </c>
      <c r="Q1323" s="290" t="s">
        <v>6211</v>
      </c>
    </row>
    <row r="1324" spans="1:17">
      <c r="A1324" s="290" t="s">
        <v>4076</v>
      </c>
      <c r="B1324" s="290" t="s">
        <v>6217</v>
      </c>
      <c r="C1324" s="290" t="s">
        <v>2338</v>
      </c>
      <c r="P1324" s="290" t="s">
        <v>2338</v>
      </c>
      <c r="Q1324" s="290" t="s">
        <v>6217</v>
      </c>
    </row>
    <row r="1325" spans="1:17">
      <c r="A1325" s="290" t="s">
        <v>4076</v>
      </c>
      <c r="B1325" s="290" t="s">
        <v>6226</v>
      </c>
      <c r="C1325" s="290" t="s">
        <v>2347</v>
      </c>
      <c r="P1325" s="290" t="s">
        <v>2347</v>
      </c>
      <c r="Q1325" s="290" t="s">
        <v>6226</v>
      </c>
    </row>
    <row r="1326" spans="1:17">
      <c r="A1326" s="290" t="s">
        <v>4076</v>
      </c>
      <c r="B1326" s="290" t="s">
        <v>6213</v>
      </c>
      <c r="C1326" s="290" t="s">
        <v>2334</v>
      </c>
      <c r="P1326" s="290" t="s">
        <v>2334</v>
      </c>
      <c r="Q1326" s="290" t="s">
        <v>6213</v>
      </c>
    </row>
    <row r="1327" spans="1:17">
      <c r="A1327" s="290" t="s">
        <v>4076</v>
      </c>
      <c r="B1327" s="290" t="s">
        <v>6218</v>
      </c>
      <c r="C1327" s="290" t="s">
        <v>2339</v>
      </c>
      <c r="P1327" s="290" t="s">
        <v>2339</v>
      </c>
      <c r="Q1327" s="290" t="s">
        <v>6218</v>
      </c>
    </row>
    <row r="1328" spans="1:17">
      <c r="A1328" s="290" t="s">
        <v>4076</v>
      </c>
      <c r="B1328" s="290" t="s">
        <v>6219</v>
      </c>
      <c r="C1328" s="290" t="s">
        <v>2340</v>
      </c>
      <c r="P1328" s="290" t="s">
        <v>2340</v>
      </c>
      <c r="Q1328" s="290" t="s">
        <v>6219</v>
      </c>
    </row>
    <row r="1329" spans="1:17">
      <c r="A1329" s="290" t="s">
        <v>4076</v>
      </c>
      <c r="B1329" s="290" t="s">
        <v>6216</v>
      </c>
      <c r="C1329" s="290" t="s">
        <v>2337</v>
      </c>
      <c r="P1329" s="290" t="s">
        <v>2337</v>
      </c>
      <c r="Q1329" s="290" t="s">
        <v>6216</v>
      </c>
    </row>
    <row r="1330" spans="1:17">
      <c r="A1330" s="290" t="s">
        <v>4076</v>
      </c>
      <c r="B1330" s="290" t="s">
        <v>6220</v>
      </c>
      <c r="C1330" s="290" t="s">
        <v>2341</v>
      </c>
      <c r="P1330" s="290" t="s">
        <v>2341</v>
      </c>
      <c r="Q1330" s="290" t="s">
        <v>6220</v>
      </c>
    </row>
    <row r="1331" spans="1:17">
      <c r="A1331" s="290" t="s">
        <v>4076</v>
      </c>
      <c r="B1331" s="290" t="s">
        <v>6215</v>
      </c>
      <c r="C1331" s="290" t="s">
        <v>2336</v>
      </c>
      <c r="P1331" s="290" t="s">
        <v>2336</v>
      </c>
      <c r="Q1331" s="290" t="s">
        <v>6215</v>
      </c>
    </row>
    <row r="1332" spans="1:17">
      <c r="A1332" s="290" t="s">
        <v>4076</v>
      </c>
      <c r="B1332" s="290" t="s">
        <v>6223</v>
      </c>
      <c r="C1332" s="290" t="s">
        <v>2344</v>
      </c>
      <c r="P1332" s="290" t="s">
        <v>2344</v>
      </c>
      <c r="Q1332" s="290" t="s">
        <v>6223</v>
      </c>
    </row>
    <row r="1333" spans="1:17">
      <c r="A1333" s="290" t="s">
        <v>4076</v>
      </c>
      <c r="B1333" s="290" t="s">
        <v>6222</v>
      </c>
      <c r="C1333" s="290" t="s">
        <v>2343</v>
      </c>
      <c r="P1333" s="290" t="s">
        <v>2343</v>
      </c>
      <c r="Q1333" s="290" t="s">
        <v>6222</v>
      </c>
    </row>
    <row r="1334" spans="1:17">
      <c r="A1334" s="290" t="s">
        <v>4076</v>
      </c>
      <c r="B1334" s="290" t="s">
        <v>6224</v>
      </c>
      <c r="C1334" s="290" t="s">
        <v>2345</v>
      </c>
      <c r="P1334" s="290" t="s">
        <v>2345</v>
      </c>
      <c r="Q1334" s="290" t="s">
        <v>6224</v>
      </c>
    </row>
    <row r="1335" spans="1:17">
      <c r="A1335" s="290" t="s">
        <v>4076</v>
      </c>
      <c r="B1335" s="290" t="s">
        <v>6214</v>
      </c>
      <c r="C1335" s="290" t="s">
        <v>2335</v>
      </c>
      <c r="P1335" s="290" t="s">
        <v>2335</v>
      </c>
      <c r="Q1335" s="290" t="s">
        <v>6214</v>
      </c>
    </row>
    <row r="1336" spans="1:17">
      <c r="A1336" s="239" t="s">
        <v>4077</v>
      </c>
      <c r="B1336" s="239" t="s">
        <v>6478</v>
      </c>
      <c r="C1336" s="291" t="s">
        <v>2600</v>
      </c>
      <c r="P1336" s="291" t="s">
        <v>2600</v>
      </c>
      <c r="Q1336" s="239" t="s">
        <v>6478</v>
      </c>
    </row>
    <row r="1337" spans="1:17">
      <c r="A1337" s="239" t="s">
        <v>4524</v>
      </c>
      <c r="B1337" s="239" t="s">
        <v>4631</v>
      </c>
      <c r="C1337" s="291" t="s">
        <v>843</v>
      </c>
      <c r="P1337" s="291" t="s">
        <v>843</v>
      </c>
      <c r="Q1337" s="239" t="s">
        <v>4631</v>
      </c>
    </row>
    <row r="1338" spans="1:17">
      <c r="A1338" s="290" t="s">
        <v>4076</v>
      </c>
      <c r="B1338" s="290" t="s">
        <v>4389</v>
      </c>
      <c r="C1338" s="290" t="s">
        <v>615</v>
      </c>
      <c r="P1338" s="290" t="s">
        <v>615</v>
      </c>
      <c r="Q1338" s="290" t="s">
        <v>4389</v>
      </c>
    </row>
    <row r="1339" spans="1:17">
      <c r="A1339" s="239" t="s">
        <v>5665</v>
      </c>
      <c r="B1339" s="239" t="s">
        <v>5703</v>
      </c>
      <c r="C1339" s="291" t="s">
        <v>1811</v>
      </c>
      <c r="P1339" s="291" t="s">
        <v>1811</v>
      </c>
      <c r="Q1339" s="239" t="s">
        <v>5703</v>
      </c>
    </row>
    <row r="1340" spans="1:17">
      <c r="A1340" s="290" t="s">
        <v>4519</v>
      </c>
      <c r="B1340" s="290" t="s">
        <v>5051</v>
      </c>
      <c r="C1340" s="290" t="s">
        <v>1288</v>
      </c>
      <c r="P1340" s="290" t="s">
        <v>1288</v>
      </c>
      <c r="Q1340" s="290" t="s">
        <v>5051</v>
      </c>
    </row>
    <row r="1341" spans="1:17">
      <c r="A1341" s="239" t="s">
        <v>7623</v>
      </c>
      <c r="B1341" s="239" t="s">
        <v>7761</v>
      </c>
      <c r="C1341" s="291" t="s">
        <v>3868</v>
      </c>
      <c r="P1341" s="291" t="s">
        <v>3868</v>
      </c>
      <c r="Q1341" s="239" t="s">
        <v>7761</v>
      </c>
    </row>
    <row r="1342" spans="1:17">
      <c r="A1342" s="239" t="s">
        <v>7623</v>
      </c>
      <c r="B1342" s="239" t="s">
        <v>7834</v>
      </c>
      <c r="C1342" s="291" t="s">
        <v>3986</v>
      </c>
      <c r="P1342" s="291" t="s">
        <v>3986</v>
      </c>
      <c r="Q1342" s="239" t="s">
        <v>7834</v>
      </c>
    </row>
    <row r="1343" spans="1:17">
      <c r="A1343" s="290" t="s">
        <v>4076</v>
      </c>
      <c r="B1343" s="290" t="s">
        <v>5555</v>
      </c>
      <c r="C1343" s="290" t="s">
        <v>1666</v>
      </c>
      <c r="P1343" s="290" t="s">
        <v>1666</v>
      </c>
      <c r="Q1343" s="290" t="s">
        <v>5555</v>
      </c>
    </row>
    <row r="1344" spans="1:17">
      <c r="A1344" s="290" t="s">
        <v>4076</v>
      </c>
      <c r="B1344" s="290" t="s">
        <v>760</v>
      </c>
      <c r="C1344" s="290" t="s">
        <v>759</v>
      </c>
      <c r="P1344" s="290" t="s">
        <v>759</v>
      </c>
      <c r="Q1344" s="290" t="s">
        <v>760</v>
      </c>
    </row>
    <row r="1345" spans="1:17">
      <c r="A1345" s="239" t="s">
        <v>4524</v>
      </c>
      <c r="B1345" s="239" t="s">
        <v>4629</v>
      </c>
      <c r="C1345" s="291" t="s">
        <v>841</v>
      </c>
      <c r="P1345" s="291" t="s">
        <v>841</v>
      </c>
      <c r="Q1345" s="239" t="s">
        <v>4629</v>
      </c>
    </row>
    <row r="1346" spans="1:17">
      <c r="A1346" s="290" t="s">
        <v>4519</v>
      </c>
      <c r="B1346" s="290" t="s">
        <v>5223</v>
      </c>
      <c r="C1346" s="290" t="s">
        <v>1479</v>
      </c>
      <c r="P1346" s="290" t="s">
        <v>1479</v>
      </c>
      <c r="Q1346" s="290" t="s">
        <v>5223</v>
      </c>
    </row>
    <row r="1347" spans="1:17">
      <c r="A1347" s="239" t="s">
        <v>4077</v>
      </c>
      <c r="B1347" s="239" t="s">
        <v>6407</v>
      </c>
      <c r="C1347" s="291" t="s">
        <v>2525</v>
      </c>
      <c r="P1347" s="291" t="s">
        <v>2525</v>
      </c>
      <c r="Q1347" s="239" t="s">
        <v>6407</v>
      </c>
    </row>
    <row r="1348" spans="1:17">
      <c r="A1348" s="239" t="s">
        <v>4519</v>
      </c>
      <c r="B1348" s="239" t="s">
        <v>5533</v>
      </c>
      <c r="C1348" s="291" t="s">
        <v>5534</v>
      </c>
      <c r="P1348" s="291" t="s">
        <v>5534</v>
      </c>
      <c r="Q1348" s="239" t="s">
        <v>5533</v>
      </c>
    </row>
    <row r="1349" spans="1:17">
      <c r="A1349" s="290" t="s">
        <v>4076</v>
      </c>
      <c r="B1349" s="290" t="s">
        <v>4348</v>
      </c>
      <c r="C1349" s="290" t="s">
        <v>568</v>
      </c>
      <c r="P1349" s="290" t="s">
        <v>568</v>
      </c>
      <c r="Q1349" s="290" t="s">
        <v>4348</v>
      </c>
    </row>
    <row r="1350" spans="1:17">
      <c r="A1350" s="239" t="s">
        <v>4524</v>
      </c>
      <c r="B1350" s="239" t="s">
        <v>5366</v>
      </c>
      <c r="C1350" s="291" t="s">
        <v>1646</v>
      </c>
      <c r="P1350" s="291" t="s">
        <v>1646</v>
      </c>
      <c r="Q1350" s="239" t="s">
        <v>5366</v>
      </c>
    </row>
    <row r="1351" spans="1:17">
      <c r="A1351" s="290" t="s">
        <v>4519</v>
      </c>
      <c r="B1351" s="290" t="s">
        <v>4837</v>
      </c>
      <c r="C1351" s="290" t="s">
        <v>1061</v>
      </c>
      <c r="P1351" s="290" t="s">
        <v>1061</v>
      </c>
      <c r="Q1351" s="290" t="s">
        <v>4837</v>
      </c>
    </row>
    <row r="1352" spans="1:17">
      <c r="A1352" s="290" t="s">
        <v>4076</v>
      </c>
      <c r="B1352" s="290" t="s">
        <v>5556</v>
      </c>
      <c r="C1352" s="290" t="s">
        <v>1667</v>
      </c>
      <c r="P1352" s="290" t="s">
        <v>1667</v>
      </c>
      <c r="Q1352" s="290" t="s">
        <v>5556</v>
      </c>
    </row>
    <row r="1353" spans="1:17">
      <c r="A1353" s="290" t="s">
        <v>4076</v>
      </c>
      <c r="B1353" s="290" t="s">
        <v>5600</v>
      </c>
      <c r="C1353" s="290" t="s">
        <v>1713</v>
      </c>
      <c r="P1353" s="290" t="s">
        <v>1713</v>
      </c>
      <c r="Q1353" s="290" t="s">
        <v>5600</v>
      </c>
    </row>
    <row r="1354" spans="1:17">
      <c r="A1354" s="290" t="s">
        <v>4076</v>
      </c>
      <c r="B1354" s="290" t="s">
        <v>5576</v>
      </c>
      <c r="C1354" s="290" t="s">
        <v>1687</v>
      </c>
      <c r="P1354" s="290" t="s">
        <v>1687</v>
      </c>
      <c r="Q1354" s="290" t="s">
        <v>5576</v>
      </c>
    </row>
    <row r="1355" spans="1:17">
      <c r="A1355" s="290" t="s">
        <v>4076</v>
      </c>
      <c r="B1355" s="290" t="s">
        <v>5575</v>
      </c>
      <c r="C1355" s="290" t="s">
        <v>1686</v>
      </c>
      <c r="P1355" s="290" t="s">
        <v>1686</v>
      </c>
      <c r="Q1355" s="290" t="s">
        <v>5575</v>
      </c>
    </row>
    <row r="1356" spans="1:17">
      <c r="A1356" s="290" t="s">
        <v>4519</v>
      </c>
      <c r="B1356" s="290" t="s">
        <v>5267</v>
      </c>
      <c r="C1356" s="290" t="s">
        <v>1527</v>
      </c>
      <c r="P1356" s="290" t="s">
        <v>1527</v>
      </c>
      <c r="Q1356" s="290" t="s">
        <v>5267</v>
      </c>
    </row>
    <row r="1357" spans="1:17">
      <c r="A1357" s="290" t="s">
        <v>4519</v>
      </c>
      <c r="B1357" s="290" t="s">
        <v>4856</v>
      </c>
      <c r="C1357" s="290" t="s">
        <v>1081</v>
      </c>
      <c r="P1357" s="290" t="s">
        <v>1081</v>
      </c>
      <c r="Q1357" s="290" t="s">
        <v>4856</v>
      </c>
    </row>
    <row r="1358" spans="1:17">
      <c r="A1358" s="290" t="s">
        <v>4519</v>
      </c>
      <c r="B1358" s="290" t="s">
        <v>5343</v>
      </c>
      <c r="C1358" s="290" t="s">
        <v>1619</v>
      </c>
      <c r="P1358" s="290" t="s">
        <v>1619</v>
      </c>
      <c r="Q1358" s="290" t="s">
        <v>5343</v>
      </c>
    </row>
    <row r="1359" spans="1:17">
      <c r="A1359" s="290" t="s">
        <v>4519</v>
      </c>
      <c r="B1359" s="290" t="s">
        <v>5314</v>
      </c>
      <c r="C1359" s="290" t="s">
        <v>1584</v>
      </c>
      <c r="P1359" s="290" t="s">
        <v>1584</v>
      </c>
      <c r="Q1359" s="290" t="s">
        <v>5314</v>
      </c>
    </row>
    <row r="1360" spans="1:17">
      <c r="A1360" s="239" t="s">
        <v>4524</v>
      </c>
      <c r="B1360" s="239" t="s">
        <v>4757</v>
      </c>
      <c r="C1360" s="291" t="s">
        <v>976</v>
      </c>
      <c r="P1360" s="291" t="s">
        <v>976</v>
      </c>
      <c r="Q1360" s="239" t="s">
        <v>4757</v>
      </c>
    </row>
    <row r="1361" spans="1:17">
      <c r="A1361" s="290" t="s">
        <v>4519</v>
      </c>
      <c r="B1361" s="290" t="s">
        <v>5402</v>
      </c>
      <c r="C1361" s="290" t="s">
        <v>5403</v>
      </c>
      <c r="P1361" s="290" t="s">
        <v>5403</v>
      </c>
      <c r="Q1361" s="290" t="s">
        <v>5402</v>
      </c>
    </row>
    <row r="1362" spans="1:17">
      <c r="A1362" s="239" t="s">
        <v>4524</v>
      </c>
      <c r="B1362" s="239" t="s">
        <v>4628</v>
      </c>
      <c r="C1362" s="291" t="s">
        <v>840</v>
      </c>
      <c r="P1362" s="291" t="s">
        <v>840</v>
      </c>
      <c r="Q1362" s="239" t="s">
        <v>4628</v>
      </c>
    </row>
    <row r="1363" spans="1:17">
      <c r="A1363" s="239" t="s">
        <v>7623</v>
      </c>
      <c r="B1363" s="239" t="s">
        <v>3722</v>
      </c>
      <c r="C1363" s="291" t="s">
        <v>3721</v>
      </c>
      <c r="P1363" s="291" t="s">
        <v>3721</v>
      </c>
      <c r="Q1363" s="239" t="s">
        <v>3722</v>
      </c>
    </row>
    <row r="1364" spans="1:17">
      <c r="A1364" s="290" t="s">
        <v>4519</v>
      </c>
      <c r="B1364" s="290" t="s">
        <v>5136</v>
      </c>
      <c r="C1364" s="290" t="s">
        <v>1383</v>
      </c>
      <c r="P1364" s="290" t="s">
        <v>1383</v>
      </c>
      <c r="Q1364" s="290" t="s">
        <v>5136</v>
      </c>
    </row>
    <row r="1365" spans="1:17">
      <c r="A1365" s="239" t="s">
        <v>4524</v>
      </c>
      <c r="B1365" s="239" t="s">
        <v>4630</v>
      </c>
      <c r="C1365" s="291" t="s">
        <v>842</v>
      </c>
      <c r="P1365" s="291" t="s">
        <v>842</v>
      </c>
      <c r="Q1365" s="239" t="s">
        <v>4630</v>
      </c>
    </row>
    <row r="1366" spans="1:17">
      <c r="A1366" s="290" t="s">
        <v>4519</v>
      </c>
      <c r="B1366" s="290" t="s">
        <v>5480</v>
      </c>
      <c r="C1366" s="290" t="s">
        <v>5481</v>
      </c>
      <c r="P1366" s="290" t="s">
        <v>5481</v>
      </c>
      <c r="Q1366" s="290" t="s">
        <v>5480</v>
      </c>
    </row>
    <row r="1367" spans="1:17">
      <c r="A1367" s="239" t="s">
        <v>4524</v>
      </c>
      <c r="B1367" s="239" t="s">
        <v>4804</v>
      </c>
      <c r="C1367" s="291" t="s">
        <v>1023</v>
      </c>
      <c r="P1367" s="291" t="s">
        <v>1023</v>
      </c>
      <c r="Q1367" s="239" t="s">
        <v>4804</v>
      </c>
    </row>
    <row r="1368" spans="1:17">
      <c r="A1368" s="290" t="s">
        <v>4519</v>
      </c>
      <c r="B1368" s="290" t="s">
        <v>5052</v>
      </c>
      <c r="C1368" s="290" t="s">
        <v>1290</v>
      </c>
      <c r="P1368" s="290" t="s">
        <v>1290</v>
      </c>
      <c r="Q1368" s="290" t="s">
        <v>5052</v>
      </c>
    </row>
    <row r="1369" spans="1:17">
      <c r="A1369" s="290" t="s">
        <v>4519</v>
      </c>
      <c r="B1369" s="290" t="s">
        <v>5155</v>
      </c>
      <c r="C1369" s="290" t="s">
        <v>1404</v>
      </c>
      <c r="P1369" s="290" t="s">
        <v>1404</v>
      </c>
      <c r="Q1369" s="290" t="s">
        <v>5155</v>
      </c>
    </row>
    <row r="1370" spans="1:17">
      <c r="A1370" s="239" t="s">
        <v>4524</v>
      </c>
      <c r="B1370" s="239" t="s">
        <v>4691</v>
      </c>
      <c r="C1370" s="291" t="s">
        <v>907</v>
      </c>
      <c r="P1370" s="291" t="s">
        <v>907</v>
      </c>
      <c r="Q1370" s="239" t="s">
        <v>4691</v>
      </c>
    </row>
    <row r="1371" spans="1:17">
      <c r="A1371" s="290" t="s">
        <v>4519</v>
      </c>
      <c r="B1371" s="290" t="s">
        <v>4934</v>
      </c>
      <c r="C1371" s="290" t="s">
        <v>1160</v>
      </c>
      <c r="P1371" s="290" t="s">
        <v>1160</v>
      </c>
      <c r="Q1371" s="290" t="s">
        <v>4934</v>
      </c>
    </row>
    <row r="1372" spans="1:17">
      <c r="A1372" s="239" t="s">
        <v>4077</v>
      </c>
      <c r="B1372" s="239" t="s">
        <v>6453</v>
      </c>
      <c r="C1372" s="291" t="s">
        <v>2573</v>
      </c>
      <c r="P1372" s="291" t="s">
        <v>2573</v>
      </c>
      <c r="Q1372" s="239" t="s">
        <v>6453</v>
      </c>
    </row>
    <row r="1373" spans="1:17">
      <c r="A1373" s="239" t="s">
        <v>4077</v>
      </c>
      <c r="B1373" s="239" t="s">
        <v>6408</v>
      </c>
      <c r="C1373" s="291" t="s">
        <v>2526</v>
      </c>
      <c r="P1373" s="291" t="s">
        <v>2526</v>
      </c>
      <c r="Q1373" s="239" t="s">
        <v>6408</v>
      </c>
    </row>
    <row r="1374" spans="1:17">
      <c r="A1374" s="290" t="s">
        <v>4519</v>
      </c>
      <c r="B1374" s="290" t="s">
        <v>5193</v>
      </c>
      <c r="C1374" s="290" t="s">
        <v>1449</v>
      </c>
      <c r="P1374" s="290" t="s">
        <v>1449</v>
      </c>
      <c r="Q1374" s="290" t="s">
        <v>5193</v>
      </c>
    </row>
    <row r="1375" spans="1:17">
      <c r="A1375" s="239" t="s">
        <v>4524</v>
      </c>
      <c r="B1375" s="239" t="s">
        <v>4633</v>
      </c>
      <c r="C1375" s="291" t="s">
        <v>845</v>
      </c>
      <c r="P1375" s="291" t="s">
        <v>845</v>
      </c>
      <c r="Q1375" s="239" t="s">
        <v>4633</v>
      </c>
    </row>
    <row r="1376" spans="1:17">
      <c r="A1376" s="290" t="s">
        <v>4519</v>
      </c>
      <c r="B1376" s="290" t="s">
        <v>5209</v>
      </c>
      <c r="C1376" s="290" t="s">
        <v>1465</v>
      </c>
      <c r="P1376" s="290" t="s">
        <v>1465</v>
      </c>
      <c r="Q1376" s="290" t="s">
        <v>5209</v>
      </c>
    </row>
    <row r="1377" spans="1:17">
      <c r="A1377" s="290" t="s">
        <v>4519</v>
      </c>
      <c r="B1377" s="290" t="s">
        <v>5241</v>
      </c>
      <c r="C1377" s="290" t="s">
        <v>1497</v>
      </c>
      <c r="P1377" s="290" t="s">
        <v>1497</v>
      </c>
      <c r="Q1377" s="290" t="s">
        <v>5241</v>
      </c>
    </row>
    <row r="1378" spans="1:17">
      <c r="A1378" s="290" t="s">
        <v>4076</v>
      </c>
      <c r="B1378" s="290" t="s">
        <v>4446</v>
      </c>
      <c r="C1378" s="290" t="s">
        <v>667</v>
      </c>
      <c r="P1378" s="290" t="s">
        <v>667</v>
      </c>
      <c r="Q1378" s="290" t="s">
        <v>4446</v>
      </c>
    </row>
    <row r="1379" spans="1:17">
      <c r="A1379" s="290" t="s">
        <v>4076</v>
      </c>
      <c r="B1379" s="290" t="s">
        <v>4447</v>
      </c>
      <c r="C1379" s="290" t="s">
        <v>668</v>
      </c>
      <c r="P1379" s="290" t="s">
        <v>668</v>
      </c>
      <c r="Q1379" s="290" t="s">
        <v>4447</v>
      </c>
    </row>
    <row r="1380" spans="1:17">
      <c r="A1380" s="290" t="s">
        <v>4076</v>
      </c>
      <c r="B1380" s="290" t="s">
        <v>4378</v>
      </c>
      <c r="C1380" s="290" t="s">
        <v>602</v>
      </c>
      <c r="P1380" s="290" t="s">
        <v>602</v>
      </c>
      <c r="Q1380" s="290" t="s">
        <v>4378</v>
      </c>
    </row>
    <row r="1381" spans="1:17">
      <c r="A1381" s="239" t="s">
        <v>4076</v>
      </c>
      <c r="B1381" s="239" t="s">
        <v>6014</v>
      </c>
      <c r="C1381" s="291" t="s">
        <v>6015</v>
      </c>
      <c r="P1381" s="291" t="s">
        <v>6015</v>
      </c>
      <c r="Q1381" s="239" t="s">
        <v>6014</v>
      </c>
    </row>
    <row r="1382" spans="1:17">
      <c r="A1382" s="239" t="s">
        <v>4524</v>
      </c>
      <c r="B1382" s="239" t="s">
        <v>4754</v>
      </c>
      <c r="C1382" s="291" t="s">
        <v>973</v>
      </c>
      <c r="P1382" s="291" t="s">
        <v>973</v>
      </c>
      <c r="Q1382" s="239" t="s">
        <v>4754</v>
      </c>
    </row>
    <row r="1383" spans="1:17">
      <c r="A1383" s="239" t="s">
        <v>5665</v>
      </c>
      <c r="B1383" s="239" t="s">
        <v>5680</v>
      </c>
      <c r="C1383" s="291" t="s">
        <v>1786</v>
      </c>
      <c r="P1383" s="291" t="s">
        <v>1786</v>
      </c>
      <c r="Q1383" s="239" t="s">
        <v>5680</v>
      </c>
    </row>
    <row r="1384" spans="1:17">
      <c r="A1384" s="290" t="s">
        <v>4076</v>
      </c>
      <c r="B1384" s="290" t="s">
        <v>6141</v>
      </c>
      <c r="C1384" s="290" t="s">
        <v>2246</v>
      </c>
      <c r="P1384" s="290" t="s">
        <v>2246</v>
      </c>
      <c r="Q1384" s="290" t="s">
        <v>6141</v>
      </c>
    </row>
    <row r="1385" spans="1:17">
      <c r="A1385" s="239" t="s">
        <v>4077</v>
      </c>
      <c r="B1385" s="239" t="s">
        <v>6484</v>
      </c>
      <c r="C1385" s="291" t="s">
        <v>2609</v>
      </c>
      <c r="P1385" s="291" t="s">
        <v>2609</v>
      </c>
      <c r="Q1385" s="239" t="s">
        <v>6484</v>
      </c>
    </row>
    <row r="1386" spans="1:17">
      <c r="A1386" s="239" t="s">
        <v>4077</v>
      </c>
      <c r="B1386" s="239" t="s">
        <v>6455</v>
      </c>
      <c r="C1386" s="291" t="s">
        <v>2575</v>
      </c>
      <c r="P1386" s="291" t="s">
        <v>2575</v>
      </c>
      <c r="Q1386" s="239" t="s">
        <v>6455</v>
      </c>
    </row>
    <row r="1387" spans="1:17">
      <c r="A1387" s="290" t="s">
        <v>4076</v>
      </c>
      <c r="B1387" s="290" t="s">
        <v>5661</v>
      </c>
      <c r="C1387" s="290" t="s">
        <v>1764</v>
      </c>
      <c r="P1387" s="290" t="s">
        <v>1764</v>
      </c>
      <c r="Q1387" s="290" t="s">
        <v>5661</v>
      </c>
    </row>
    <row r="1388" spans="1:17">
      <c r="A1388" s="290" t="s">
        <v>4076</v>
      </c>
      <c r="B1388" s="290" t="s">
        <v>5558</v>
      </c>
      <c r="C1388" s="290" t="s">
        <v>1669</v>
      </c>
      <c r="P1388" s="290" t="s">
        <v>1669</v>
      </c>
      <c r="Q1388" s="290" t="s">
        <v>5558</v>
      </c>
    </row>
    <row r="1389" spans="1:17">
      <c r="A1389" s="290" t="s">
        <v>4076</v>
      </c>
      <c r="B1389" s="290" t="s">
        <v>6142</v>
      </c>
      <c r="C1389" s="290" t="s">
        <v>2247</v>
      </c>
      <c r="P1389" s="290" t="s">
        <v>2247</v>
      </c>
      <c r="Q1389" s="290" t="s">
        <v>6142</v>
      </c>
    </row>
    <row r="1390" spans="1:17">
      <c r="A1390" s="290" t="s">
        <v>4519</v>
      </c>
      <c r="B1390" s="290" t="s">
        <v>5312</v>
      </c>
      <c r="C1390" s="290" t="s">
        <v>1582</v>
      </c>
      <c r="P1390" s="290" t="s">
        <v>1582</v>
      </c>
      <c r="Q1390" s="290" t="s">
        <v>5312</v>
      </c>
    </row>
    <row r="1391" spans="1:17">
      <c r="A1391" s="290" t="s">
        <v>4519</v>
      </c>
      <c r="B1391" s="290" t="s">
        <v>5046</v>
      </c>
      <c r="C1391" s="290" t="s">
        <v>1280</v>
      </c>
      <c r="P1391" s="290" t="s">
        <v>1280</v>
      </c>
      <c r="Q1391" s="290" t="s">
        <v>5046</v>
      </c>
    </row>
    <row r="1392" spans="1:17">
      <c r="A1392" s="239" t="s">
        <v>4524</v>
      </c>
      <c r="B1392" s="239" t="s">
        <v>4745</v>
      </c>
      <c r="C1392" s="291" t="s">
        <v>964</v>
      </c>
      <c r="P1392" s="291" t="s">
        <v>964</v>
      </c>
      <c r="Q1392" s="239" t="s">
        <v>4745</v>
      </c>
    </row>
    <row r="1393" spans="1:17">
      <c r="A1393" s="290" t="s">
        <v>4076</v>
      </c>
      <c r="B1393" s="290" t="s">
        <v>4632</v>
      </c>
      <c r="C1393" s="290" t="s">
        <v>844</v>
      </c>
      <c r="P1393" s="290" t="s">
        <v>844</v>
      </c>
      <c r="Q1393" s="290" t="s">
        <v>4632</v>
      </c>
    </row>
    <row r="1394" spans="1:17">
      <c r="A1394" s="290" t="s">
        <v>4519</v>
      </c>
      <c r="B1394" s="290" t="s">
        <v>5154</v>
      </c>
      <c r="C1394" s="290" t="s">
        <v>1403</v>
      </c>
      <c r="P1394" s="290" t="s">
        <v>1403</v>
      </c>
      <c r="Q1394" s="290" t="s">
        <v>5154</v>
      </c>
    </row>
    <row r="1395" spans="1:17">
      <c r="A1395" s="239" t="s">
        <v>4524</v>
      </c>
      <c r="B1395" s="239" t="s">
        <v>5013</v>
      </c>
      <c r="C1395" s="291" t="s">
        <v>1245</v>
      </c>
      <c r="P1395" s="291" t="s">
        <v>1245</v>
      </c>
      <c r="Q1395" s="239" t="s">
        <v>5013</v>
      </c>
    </row>
    <row r="1396" spans="1:17">
      <c r="A1396" s="290" t="s">
        <v>4519</v>
      </c>
      <c r="B1396" s="290" t="s">
        <v>5012</v>
      </c>
      <c r="C1396" s="290" t="s">
        <v>1244</v>
      </c>
      <c r="P1396" s="290" t="s">
        <v>1244</v>
      </c>
      <c r="Q1396" s="290" t="s">
        <v>5012</v>
      </c>
    </row>
    <row r="1397" spans="1:17">
      <c r="A1397" s="290" t="s">
        <v>4519</v>
      </c>
      <c r="B1397" s="290" t="s">
        <v>5284</v>
      </c>
      <c r="C1397" s="290" t="s">
        <v>1546</v>
      </c>
      <c r="P1397" s="290" t="s">
        <v>1546</v>
      </c>
      <c r="Q1397" s="290" t="s">
        <v>5284</v>
      </c>
    </row>
    <row r="1398" spans="1:17">
      <c r="A1398" s="290" t="s">
        <v>4519</v>
      </c>
      <c r="B1398" s="290" t="s">
        <v>5290</v>
      </c>
      <c r="C1398" s="290" t="s">
        <v>1556</v>
      </c>
      <c r="P1398" s="290" t="s">
        <v>1556</v>
      </c>
      <c r="Q1398" s="290" t="s">
        <v>5290</v>
      </c>
    </row>
    <row r="1399" spans="1:17">
      <c r="A1399" s="290" t="s">
        <v>4076</v>
      </c>
      <c r="B1399" s="290" t="s">
        <v>5096</v>
      </c>
      <c r="C1399" s="290" t="s">
        <v>1336</v>
      </c>
      <c r="P1399" s="290" t="s">
        <v>1336</v>
      </c>
      <c r="Q1399" s="290" t="s">
        <v>5096</v>
      </c>
    </row>
    <row r="1400" spans="1:17">
      <c r="A1400" s="290" t="s">
        <v>4519</v>
      </c>
      <c r="B1400" s="290" t="s">
        <v>5229</v>
      </c>
      <c r="C1400" s="290" t="s">
        <v>1485</v>
      </c>
      <c r="P1400" s="290" t="s">
        <v>1485</v>
      </c>
      <c r="Q1400" s="290" t="s">
        <v>5229</v>
      </c>
    </row>
    <row r="1401" spans="1:17">
      <c r="A1401" s="290" t="s">
        <v>4519</v>
      </c>
      <c r="B1401" s="290" t="s">
        <v>5260</v>
      </c>
      <c r="C1401" s="290" t="s">
        <v>1518</v>
      </c>
      <c r="P1401" s="290" t="s">
        <v>1518</v>
      </c>
      <c r="Q1401" s="290" t="s">
        <v>5260</v>
      </c>
    </row>
    <row r="1402" spans="1:17">
      <c r="A1402" s="290" t="s">
        <v>4519</v>
      </c>
      <c r="B1402" s="290" t="s">
        <v>4900</v>
      </c>
      <c r="C1402" s="290" t="s">
        <v>1125</v>
      </c>
      <c r="P1402" s="290" t="s">
        <v>1125</v>
      </c>
      <c r="Q1402" s="290" t="s">
        <v>4900</v>
      </c>
    </row>
    <row r="1403" spans="1:17">
      <c r="A1403" s="290" t="s">
        <v>4076</v>
      </c>
      <c r="B1403" s="290" t="s">
        <v>4349</v>
      </c>
      <c r="C1403" s="290" t="s">
        <v>569</v>
      </c>
      <c r="P1403" s="290" t="s">
        <v>569</v>
      </c>
      <c r="Q1403" s="290" t="s">
        <v>4349</v>
      </c>
    </row>
    <row r="1404" spans="1:17">
      <c r="A1404" s="290" t="s">
        <v>4076</v>
      </c>
      <c r="B1404" s="290" t="s">
        <v>6210</v>
      </c>
      <c r="C1404" s="290" t="s">
        <v>2331</v>
      </c>
      <c r="P1404" s="290" t="s">
        <v>2331</v>
      </c>
      <c r="Q1404" s="290" t="s">
        <v>6210</v>
      </c>
    </row>
    <row r="1405" spans="1:17">
      <c r="A1405" s="290" t="s">
        <v>5665</v>
      </c>
      <c r="B1405" s="290" t="s">
        <v>6956</v>
      </c>
      <c r="C1405" s="290" t="s">
        <v>3059</v>
      </c>
      <c r="P1405" s="290" t="s">
        <v>3059</v>
      </c>
      <c r="Q1405" s="290" t="s">
        <v>6956</v>
      </c>
    </row>
    <row r="1406" spans="1:17">
      <c r="A1406" s="239" t="s">
        <v>4524</v>
      </c>
      <c r="B1406" s="239" t="s">
        <v>1592</v>
      </c>
      <c r="C1406" s="291" t="s">
        <v>1591</v>
      </c>
      <c r="P1406" s="291" t="s">
        <v>1591</v>
      </c>
      <c r="Q1406" s="239" t="s">
        <v>1592</v>
      </c>
    </row>
    <row r="1407" spans="1:17">
      <c r="A1407" s="239" t="s">
        <v>4524</v>
      </c>
      <c r="B1407" s="239" t="s">
        <v>847</v>
      </c>
      <c r="C1407" s="291" t="s">
        <v>846</v>
      </c>
      <c r="P1407" s="291" t="s">
        <v>846</v>
      </c>
      <c r="Q1407" s="239" t="s">
        <v>847</v>
      </c>
    </row>
    <row r="1408" spans="1:17">
      <c r="A1408" s="239" t="s">
        <v>5665</v>
      </c>
      <c r="B1408" s="239" t="s">
        <v>7226</v>
      </c>
      <c r="C1408" s="291" t="s">
        <v>3331</v>
      </c>
      <c r="P1408" s="291" t="s">
        <v>3331</v>
      </c>
      <c r="Q1408" s="239" t="s">
        <v>7226</v>
      </c>
    </row>
    <row r="1409" spans="1:17">
      <c r="A1409" s="290" t="s">
        <v>4519</v>
      </c>
      <c r="B1409" s="290" t="s">
        <v>5288</v>
      </c>
      <c r="C1409" s="290" t="s">
        <v>1554</v>
      </c>
      <c r="P1409" s="290" t="s">
        <v>1554</v>
      </c>
      <c r="Q1409" s="290" t="s">
        <v>5288</v>
      </c>
    </row>
    <row r="1410" spans="1:17">
      <c r="A1410" s="290" t="s">
        <v>4519</v>
      </c>
      <c r="B1410" s="290" t="s">
        <v>5199</v>
      </c>
      <c r="C1410" s="290" t="s">
        <v>1455</v>
      </c>
      <c r="P1410" s="290" t="s">
        <v>1455</v>
      </c>
      <c r="Q1410" s="290" t="s">
        <v>5199</v>
      </c>
    </row>
    <row r="1411" spans="1:17">
      <c r="A1411" s="239" t="s">
        <v>4524</v>
      </c>
      <c r="B1411" s="239" t="s">
        <v>4788</v>
      </c>
      <c r="C1411" s="291" t="s">
        <v>1007</v>
      </c>
      <c r="P1411" s="291" t="s">
        <v>1007</v>
      </c>
      <c r="Q1411" s="239" t="s">
        <v>4788</v>
      </c>
    </row>
    <row r="1412" spans="1:17">
      <c r="A1412" s="239" t="s">
        <v>4524</v>
      </c>
      <c r="B1412" s="239" t="s">
        <v>5551</v>
      </c>
      <c r="C1412" s="291" t="s">
        <v>5552</v>
      </c>
      <c r="P1412" s="291" t="s">
        <v>5552</v>
      </c>
      <c r="Q1412" s="239" t="s">
        <v>5551</v>
      </c>
    </row>
    <row r="1413" spans="1:17">
      <c r="A1413" s="239" t="s">
        <v>4524</v>
      </c>
      <c r="B1413" s="239" t="s">
        <v>4601</v>
      </c>
      <c r="C1413" s="291" t="s">
        <v>4602</v>
      </c>
      <c r="P1413" s="291" t="s">
        <v>4602</v>
      </c>
      <c r="Q1413" s="239" t="s">
        <v>4601</v>
      </c>
    </row>
    <row r="1414" spans="1:17">
      <c r="A1414" s="290" t="s">
        <v>4519</v>
      </c>
      <c r="B1414" s="290" t="s">
        <v>5277</v>
      </c>
      <c r="C1414" s="290" t="s">
        <v>1537</v>
      </c>
      <c r="P1414" s="290" t="s">
        <v>1537</v>
      </c>
      <c r="Q1414" s="290" t="s">
        <v>5277</v>
      </c>
    </row>
    <row r="1415" spans="1:17">
      <c r="A1415" s="290" t="s">
        <v>4519</v>
      </c>
      <c r="B1415" s="290" t="s">
        <v>5217</v>
      </c>
      <c r="C1415" s="290" t="s">
        <v>1473</v>
      </c>
      <c r="P1415" s="290" t="s">
        <v>1473</v>
      </c>
      <c r="Q1415" s="290" t="s">
        <v>5217</v>
      </c>
    </row>
    <row r="1416" spans="1:17">
      <c r="A1416" s="290" t="s">
        <v>4519</v>
      </c>
      <c r="B1416" s="290" t="s">
        <v>5194</v>
      </c>
      <c r="C1416" s="290" t="s">
        <v>1450</v>
      </c>
      <c r="P1416" s="290" t="s">
        <v>1450</v>
      </c>
      <c r="Q1416" s="290" t="s">
        <v>5194</v>
      </c>
    </row>
    <row r="1417" spans="1:17">
      <c r="A1417" s="239" t="s">
        <v>4524</v>
      </c>
      <c r="B1417" s="239" t="s">
        <v>1228</v>
      </c>
      <c r="C1417" s="291" t="s">
        <v>1227</v>
      </c>
      <c r="P1417" s="291" t="s">
        <v>1227</v>
      </c>
      <c r="Q1417" s="239" t="s">
        <v>1228</v>
      </c>
    </row>
    <row r="1418" spans="1:17">
      <c r="A1418" s="239" t="s">
        <v>5665</v>
      </c>
      <c r="B1418" s="239" t="s">
        <v>5698</v>
      </c>
      <c r="C1418" s="291" t="s">
        <v>1806</v>
      </c>
      <c r="P1418" s="291" t="s">
        <v>1806</v>
      </c>
      <c r="Q1418" s="239" t="s">
        <v>5698</v>
      </c>
    </row>
    <row r="1419" spans="1:17">
      <c r="A1419" s="239" t="s">
        <v>6480</v>
      </c>
      <c r="B1419" s="239" t="s">
        <v>6514</v>
      </c>
      <c r="C1419" s="291" t="s">
        <v>2643</v>
      </c>
      <c r="P1419" s="291" t="s">
        <v>2643</v>
      </c>
      <c r="Q1419" s="239" t="s">
        <v>6514</v>
      </c>
    </row>
    <row r="1420" spans="1:17">
      <c r="A1420" s="239" t="s">
        <v>4524</v>
      </c>
      <c r="B1420" s="239" t="s">
        <v>4855</v>
      </c>
      <c r="C1420" s="291" t="s">
        <v>1080</v>
      </c>
      <c r="P1420" s="291" t="s">
        <v>1080</v>
      </c>
      <c r="Q1420" s="239" t="s">
        <v>4855</v>
      </c>
    </row>
    <row r="1421" spans="1:17">
      <c r="A1421" s="239" t="s">
        <v>4524</v>
      </c>
      <c r="B1421" s="239" t="s">
        <v>4634</v>
      </c>
      <c r="C1421" s="291" t="s">
        <v>848</v>
      </c>
      <c r="P1421" s="291" t="s">
        <v>848</v>
      </c>
      <c r="Q1421" s="239" t="s">
        <v>4634</v>
      </c>
    </row>
    <row r="1422" spans="1:17">
      <c r="A1422" s="290" t="s">
        <v>4519</v>
      </c>
      <c r="B1422" s="290" t="s">
        <v>5297</v>
      </c>
      <c r="C1422" s="290" t="s">
        <v>1563</v>
      </c>
      <c r="P1422" s="290" t="s">
        <v>1563</v>
      </c>
      <c r="Q1422" s="290" t="s">
        <v>5297</v>
      </c>
    </row>
    <row r="1423" spans="1:17">
      <c r="A1423" s="290" t="s">
        <v>4519</v>
      </c>
      <c r="B1423" s="290" t="s">
        <v>5033</v>
      </c>
      <c r="C1423" s="290" t="s">
        <v>1267</v>
      </c>
      <c r="P1423" s="290" t="s">
        <v>1267</v>
      </c>
      <c r="Q1423" s="290" t="s">
        <v>5033</v>
      </c>
    </row>
    <row r="1424" spans="1:17">
      <c r="A1424" s="239" t="s">
        <v>4524</v>
      </c>
      <c r="B1424" s="239" t="s">
        <v>4877</v>
      </c>
      <c r="C1424" s="291" t="s">
        <v>1102</v>
      </c>
      <c r="P1424" s="291" t="s">
        <v>1102</v>
      </c>
      <c r="Q1424" s="239" t="s">
        <v>4877</v>
      </c>
    </row>
    <row r="1425" spans="1:17">
      <c r="A1425" s="290" t="s">
        <v>4519</v>
      </c>
      <c r="B1425" s="290" t="s">
        <v>5258</v>
      </c>
      <c r="C1425" s="290" t="s">
        <v>1516</v>
      </c>
      <c r="P1425" s="290" t="s">
        <v>1516</v>
      </c>
      <c r="Q1425" s="290" t="s">
        <v>5258</v>
      </c>
    </row>
    <row r="1426" spans="1:17">
      <c r="A1426" s="290" t="s">
        <v>4519</v>
      </c>
      <c r="B1426" s="290" t="s">
        <v>5482</v>
      </c>
      <c r="C1426" s="290" t="s">
        <v>5483</v>
      </c>
      <c r="P1426" s="290" t="s">
        <v>5483</v>
      </c>
      <c r="Q1426" s="290" t="s">
        <v>5482</v>
      </c>
    </row>
    <row r="1427" spans="1:17">
      <c r="A1427" s="290" t="s">
        <v>4519</v>
      </c>
      <c r="B1427" s="290" t="s">
        <v>5345</v>
      </c>
      <c r="C1427" s="290" t="s">
        <v>1621</v>
      </c>
      <c r="P1427" s="290" t="s">
        <v>1621</v>
      </c>
      <c r="Q1427" s="290" t="s">
        <v>5345</v>
      </c>
    </row>
    <row r="1428" spans="1:17">
      <c r="A1428" s="239" t="s">
        <v>5665</v>
      </c>
      <c r="B1428" s="239" t="s">
        <v>5743</v>
      </c>
      <c r="C1428" s="291" t="s">
        <v>1855</v>
      </c>
      <c r="P1428" s="291" t="s">
        <v>1855</v>
      </c>
      <c r="Q1428" s="239" t="s">
        <v>5743</v>
      </c>
    </row>
    <row r="1429" spans="1:17">
      <c r="A1429" s="239" t="s">
        <v>4524</v>
      </c>
      <c r="B1429" s="239" t="s">
        <v>5008</v>
      </c>
      <c r="C1429" s="291" t="s">
        <v>1240</v>
      </c>
      <c r="P1429" s="291" t="s">
        <v>1240</v>
      </c>
      <c r="Q1429" s="239" t="s">
        <v>5008</v>
      </c>
    </row>
    <row r="1430" spans="1:17">
      <c r="A1430" s="290" t="s">
        <v>4076</v>
      </c>
      <c r="B1430" s="290" t="s">
        <v>4387</v>
      </c>
      <c r="C1430" s="290" t="s">
        <v>611</v>
      </c>
      <c r="P1430" s="290" t="s">
        <v>611</v>
      </c>
      <c r="Q1430" s="290" t="s">
        <v>4387</v>
      </c>
    </row>
    <row r="1431" spans="1:17">
      <c r="A1431" s="239" t="s">
        <v>4077</v>
      </c>
      <c r="B1431" s="239" t="s">
        <v>6409</v>
      </c>
      <c r="C1431" s="291" t="s">
        <v>2527</v>
      </c>
      <c r="P1431" s="291" t="s">
        <v>2527</v>
      </c>
      <c r="Q1431" s="239" t="s">
        <v>6409</v>
      </c>
    </row>
    <row r="1432" spans="1:17">
      <c r="A1432" s="239" t="s">
        <v>4077</v>
      </c>
      <c r="B1432" s="239" t="s">
        <v>6380</v>
      </c>
      <c r="C1432" s="291" t="s">
        <v>2498</v>
      </c>
      <c r="P1432" s="291" t="s">
        <v>2498</v>
      </c>
      <c r="Q1432" s="239" t="s">
        <v>6380</v>
      </c>
    </row>
    <row r="1433" spans="1:17">
      <c r="A1433" s="239" t="s">
        <v>4524</v>
      </c>
      <c r="B1433" s="239" t="s">
        <v>1373</v>
      </c>
      <c r="C1433" s="291" t="s">
        <v>1372</v>
      </c>
      <c r="P1433" s="291" t="s">
        <v>1372</v>
      </c>
      <c r="Q1433" s="239" t="s">
        <v>1373</v>
      </c>
    </row>
    <row r="1434" spans="1:17">
      <c r="A1434" s="239" t="s">
        <v>4524</v>
      </c>
      <c r="B1434" s="239" t="s">
        <v>4636</v>
      </c>
      <c r="C1434" s="291" t="s">
        <v>850</v>
      </c>
      <c r="P1434" s="291" t="s">
        <v>850</v>
      </c>
      <c r="Q1434" s="239" t="s">
        <v>4636</v>
      </c>
    </row>
    <row r="1435" spans="1:17">
      <c r="A1435" s="239" t="s">
        <v>4077</v>
      </c>
      <c r="B1435" s="239" t="s">
        <v>6637</v>
      </c>
      <c r="C1435" s="291" t="s">
        <v>2774</v>
      </c>
      <c r="P1435" s="291" t="s">
        <v>2774</v>
      </c>
      <c r="Q1435" s="239" t="s">
        <v>6637</v>
      </c>
    </row>
    <row r="1436" spans="1:17">
      <c r="A1436" s="239" t="s">
        <v>4077</v>
      </c>
      <c r="B1436" s="239" t="s">
        <v>6520</v>
      </c>
      <c r="C1436" s="291" t="s">
        <v>2649</v>
      </c>
      <c r="P1436" s="291" t="s">
        <v>2649</v>
      </c>
      <c r="Q1436" s="239" t="s">
        <v>6520</v>
      </c>
    </row>
    <row r="1437" spans="1:17">
      <c r="A1437" s="239" t="s">
        <v>4077</v>
      </c>
      <c r="B1437" s="239" t="s">
        <v>6644</v>
      </c>
      <c r="C1437" s="291" t="s">
        <v>2781</v>
      </c>
      <c r="P1437" s="291" t="s">
        <v>2781</v>
      </c>
      <c r="Q1437" s="239" t="s">
        <v>6644</v>
      </c>
    </row>
    <row r="1438" spans="1:17">
      <c r="A1438" s="239" t="s">
        <v>4077</v>
      </c>
      <c r="B1438" s="239" t="s">
        <v>6521</v>
      </c>
      <c r="C1438" s="291" t="s">
        <v>2650</v>
      </c>
      <c r="P1438" s="291" t="s">
        <v>2650</v>
      </c>
      <c r="Q1438" s="239" t="s">
        <v>6521</v>
      </c>
    </row>
    <row r="1439" spans="1:17">
      <c r="A1439" s="239" t="s">
        <v>4077</v>
      </c>
      <c r="B1439" s="239" t="s">
        <v>6550</v>
      </c>
      <c r="C1439" s="291" t="s">
        <v>2679</v>
      </c>
      <c r="P1439" s="291" t="s">
        <v>2679</v>
      </c>
      <c r="Q1439" s="239" t="s">
        <v>6550</v>
      </c>
    </row>
    <row r="1440" spans="1:17">
      <c r="A1440" s="239" t="s">
        <v>4077</v>
      </c>
      <c r="B1440" s="239" t="s">
        <v>6552</v>
      </c>
      <c r="C1440" s="291" t="s">
        <v>2681</v>
      </c>
      <c r="P1440" s="291" t="s">
        <v>2681</v>
      </c>
      <c r="Q1440" s="239" t="s">
        <v>6552</v>
      </c>
    </row>
    <row r="1441" spans="1:17">
      <c r="A1441" s="290" t="s">
        <v>4076</v>
      </c>
      <c r="B1441" s="290" t="s">
        <v>4500</v>
      </c>
      <c r="C1441" s="290" t="s">
        <v>721</v>
      </c>
      <c r="P1441" s="290" t="s">
        <v>721</v>
      </c>
      <c r="Q1441" s="290" t="s">
        <v>4500</v>
      </c>
    </row>
    <row r="1442" spans="1:17">
      <c r="A1442" s="290" t="s">
        <v>4076</v>
      </c>
      <c r="B1442" s="290" t="s">
        <v>7153</v>
      </c>
      <c r="C1442" s="290" t="s">
        <v>3258</v>
      </c>
      <c r="P1442" s="290" t="s">
        <v>3258</v>
      </c>
      <c r="Q1442" s="290" t="s">
        <v>7153</v>
      </c>
    </row>
    <row r="1443" spans="1:17">
      <c r="A1443" s="290" t="s">
        <v>4076</v>
      </c>
      <c r="B1443" s="290" t="s">
        <v>4499</v>
      </c>
      <c r="C1443" s="290" t="s">
        <v>720</v>
      </c>
      <c r="P1443" s="290" t="s">
        <v>720</v>
      </c>
      <c r="Q1443" s="290" t="s">
        <v>4499</v>
      </c>
    </row>
    <row r="1444" spans="1:17">
      <c r="A1444" s="290" t="s">
        <v>4519</v>
      </c>
      <c r="B1444" s="290" t="s">
        <v>5182</v>
      </c>
      <c r="C1444" s="290" t="s">
        <v>1436</v>
      </c>
      <c r="P1444" s="290" t="s">
        <v>1436</v>
      </c>
      <c r="Q1444" s="290" t="s">
        <v>5182</v>
      </c>
    </row>
    <row r="1445" spans="1:17">
      <c r="A1445" s="290" t="s">
        <v>4519</v>
      </c>
      <c r="B1445" s="290" t="s">
        <v>5176</v>
      </c>
      <c r="C1445" s="290" t="s">
        <v>1430</v>
      </c>
      <c r="P1445" s="290" t="s">
        <v>1430</v>
      </c>
      <c r="Q1445" s="290" t="s">
        <v>5176</v>
      </c>
    </row>
    <row r="1446" spans="1:17">
      <c r="A1446" s="290" t="s">
        <v>4519</v>
      </c>
      <c r="B1446" s="290" t="s">
        <v>4906</v>
      </c>
      <c r="C1446" s="290" t="s">
        <v>1131</v>
      </c>
      <c r="P1446" s="290" t="s">
        <v>1131</v>
      </c>
      <c r="Q1446" s="290" t="s">
        <v>4906</v>
      </c>
    </row>
    <row r="1447" spans="1:17">
      <c r="A1447" s="239" t="s">
        <v>4524</v>
      </c>
      <c r="B1447" s="239" t="s">
        <v>5259</v>
      </c>
      <c r="C1447" s="291" t="s">
        <v>1517</v>
      </c>
      <c r="P1447" s="291" t="s">
        <v>1517</v>
      </c>
      <c r="Q1447" s="239" t="s">
        <v>5259</v>
      </c>
    </row>
    <row r="1448" spans="1:17">
      <c r="A1448" s="290" t="s">
        <v>4519</v>
      </c>
      <c r="B1448" s="290" t="s">
        <v>5218</v>
      </c>
      <c r="C1448" s="290" t="s">
        <v>1474</v>
      </c>
      <c r="P1448" s="290" t="s">
        <v>1474</v>
      </c>
      <c r="Q1448" s="290" t="s">
        <v>5218</v>
      </c>
    </row>
    <row r="1449" spans="1:17">
      <c r="A1449" s="239" t="s">
        <v>4524</v>
      </c>
      <c r="B1449" s="239" t="s">
        <v>4635</v>
      </c>
      <c r="C1449" s="291" t="s">
        <v>849</v>
      </c>
      <c r="P1449" s="291" t="s">
        <v>849</v>
      </c>
      <c r="Q1449" s="239" t="s">
        <v>4635</v>
      </c>
    </row>
    <row r="1450" spans="1:17">
      <c r="A1450" s="239" t="s">
        <v>4077</v>
      </c>
      <c r="B1450" s="239" t="s">
        <v>6529</v>
      </c>
      <c r="C1450" s="291" t="s">
        <v>2658</v>
      </c>
      <c r="P1450" s="291" t="s">
        <v>2658</v>
      </c>
      <c r="Q1450" s="239" t="s">
        <v>6529</v>
      </c>
    </row>
    <row r="1451" spans="1:17">
      <c r="A1451" s="239" t="s">
        <v>4524</v>
      </c>
      <c r="B1451" s="239" t="s">
        <v>4637</v>
      </c>
      <c r="C1451" s="291" t="s">
        <v>851</v>
      </c>
      <c r="P1451" s="291" t="s">
        <v>851</v>
      </c>
      <c r="Q1451" s="239" t="s">
        <v>4637</v>
      </c>
    </row>
    <row r="1452" spans="1:17">
      <c r="A1452" s="239" t="s">
        <v>4077</v>
      </c>
      <c r="B1452" s="239" t="s">
        <v>6539</v>
      </c>
      <c r="C1452" s="291" t="s">
        <v>2668</v>
      </c>
      <c r="P1452" s="291" t="s">
        <v>2668</v>
      </c>
      <c r="Q1452" s="239" t="s">
        <v>6539</v>
      </c>
    </row>
    <row r="1453" spans="1:17">
      <c r="A1453" s="239" t="s">
        <v>4077</v>
      </c>
      <c r="B1453" s="239" t="s">
        <v>6646</v>
      </c>
      <c r="C1453" s="291" t="s">
        <v>2783</v>
      </c>
      <c r="P1453" s="291" t="s">
        <v>2783</v>
      </c>
      <c r="Q1453" s="239" t="s">
        <v>6646</v>
      </c>
    </row>
    <row r="1454" spans="1:17">
      <c r="A1454" s="290" t="s">
        <v>4519</v>
      </c>
      <c r="B1454" s="290" t="s">
        <v>5041</v>
      </c>
      <c r="C1454" s="290" t="s">
        <v>1275</v>
      </c>
      <c r="P1454" s="290" t="s">
        <v>1275</v>
      </c>
      <c r="Q1454" s="290" t="s">
        <v>5041</v>
      </c>
    </row>
    <row r="1455" spans="1:17">
      <c r="A1455" s="239" t="s">
        <v>6480</v>
      </c>
      <c r="B1455" s="239" t="s">
        <v>6545</v>
      </c>
      <c r="C1455" s="291" t="s">
        <v>2674</v>
      </c>
      <c r="P1455" s="291" t="s">
        <v>2674</v>
      </c>
      <c r="Q1455" s="239" t="s">
        <v>6545</v>
      </c>
    </row>
    <row r="1456" spans="1:17">
      <c r="A1456" s="239" t="s">
        <v>4524</v>
      </c>
      <c r="B1456" s="239" t="s">
        <v>5333</v>
      </c>
      <c r="C1456" s="291" t="s">
        <v>1609</v>
      </c>
      <c r="P1456" s="291" t="s">
        <v>1609</v>
      </c>
      <c r="Q1456" s="239" t="s">
        <v>5333</v>
      </c>
    </row>
    <row r="1457" spans="1:17">
      <c r="A1457" s="290" t="s">
        <v>4519</v>
      </c>
      <c r="B1457" s="290" t="s">
        <v>5190</v>
      </c>
      <c r="C1457" s="290" t="s">
        <v>1444</v>
      </c>
      <c r="P1457" s="290" t="s">
        <v>1444</v>
      </c>
      <c r="Q1457" s="290" t="s">
        <v>5190</v>
      </c>
    </row>
    <row r="1458" spans="1:17">
      <c r="A1458" s="290" t="s">
        <v>4519</v>
      </c>
      <c r="B1458" s="290" t="s">
        <v>5302</v>
      </c>
      <c r="C1458" s="290" t="s">
        <v>1568</v>
      </c>
      <c r="P1458" s="290" t="s">
        <v>1568</v>
      </c>
      <c r="Q1458" s="290" t="s">
        <v>5302</v>
      </c>
    </row>
    <row r="1459" spans="1:17">
      <c r="A1459" s="290" t="s">
        <v>4076</v>
      </c>
      <c r="B1459" s="290" t="s">
        <v>6186</v>
      </c>
      <c r="C1459" s="290" t="s">
        <v>2299</v>
      </c>
      <c r="P1459" s="290" t="s">
        <v>2299</v>
      </c>
      <c r="Q1459" s="290" t="s">
        <v>6186</v>
      </c>
    </row>
    <row r="1460" spans="1:17">
      <c r="A1460" s="239" t="s">
        <v>4077</v>
      </c>
      <c r="B1460" s="239" t="s">
        <v>6598</v>
      </c>
      <c r="C1460" s="291" t="s">
        <v>2729</v>
      </c>
      <c r="P1460" s="291" t="s">
        <v>2729</v>
      </c>
      <c r="Q1460" s="239" t="s">
        <v>6598</v>
      </c>
    </row>
    <row r="1461" spans="1:17">
      <c r="A1461" s="239" t="s">
        <v>4077</v>
      </c>
      <c r="B1461" s="239" t="s">
        <v>6719</v>
      </c>
      <c r="C1461" s="291" t="s">
        <v>6720</v>
      </c>
      <c r="P1461" s="291" t="s">
        <v>6720</v>
      </c>
      <c r="Q1461" s="239" t="s">
        <v>6719</v>
      </c>
    </row>
    <row r="1462" spans="1:17">
      <c r="A1462" s="239" t="s">
        <v>4077</v>
      </c>
      <c r="B1462" s="239" t="s">
        <v>6595</v>
      </c>
      <c r="C1462" s="291" t="s">
        <v>2726</v>
      </c>
      <c r="P1462" s="291" t="s">
        <v>2726</v>
      </c>
      <c r="Q1462" s="239" t="s">
        <v>6595</v>
      </c>
    </row>
    <row r="1463" spans="1:17">
      <c r="A1463" s="290" t="s">
        <v>4519</v>
      </c>
      <c r="B1463" s="290" t="s">
        <v>4927</v>
      </c>
      <c r="C1463" s="290" t="s">
        <v>1153</v>
      </c>
      <c r="P1463" s="290" t="s">
        <v>1153</v>
      </c>
      <c r="Q1463" s="290" t="s">
        <v>4927</v>
      </c>
    </row>
    <row r="1464" spans="1:17">
      <c r="A1464" s="290" t="s">
        <v>4519</v>
      </c>
      <c r="B1464" s="290" t="s">
        <v>5087</v>
      </c>
      <c r="C1464" s="290" t="s">
        <v>1327</v>
      </c>
      <c r="P1464" s="290" t="s">
        <v>1327</v>
      </c>
      <c r="Q1464" s="290" t="s">
        <v>5087</v>
      </c>
    </row>
    <row r="1465" spans="1:17">
      <c r="A1465" s="239" t="s">
        <v>6480</v>
      </c>
      <c r="B1465" s="239" t="s">
        <v>6668</v>
      </c>
      <c r="C1465" s="291" t="s">
        <v>2805</v>
      </c>
      <c r="P1465" s="291" t="s">
        <v>2805</v>
      </c>
      <c r="Q1465" s="239" t="s">
        <v>6668</v>
      </c>
    </row>
    <row r="1466" spans="1:17">
      <c r="A1466" s="239" t="s">
        <v>4524</v>
      </c>
      <c r="B1466" s="239" t="s">
        <v>5069</v>
      </c>
      <c r="C1466" s="291" t="s">
        <v>1309</v>
      </c>
      <c r="P1466" s="291" t="s">
        <v>1309</v>
      </c>
      <c r="Q1466" s="239" t="s">
        <v>5069</v>
      </c>
    </row>
    <row r="1467" spans="1:17">
      <c r="A1467" s="290" t="s">
        <v>4076</v>
      </c>
      <c r="B1467" s="290" t="s">
        <v>4638</v>
      </c>
      <c r="C1467" s="290" t="s">
        <v>852</v>
      </c>
      <c r="P1467" s="290" t="s">
        <v>852</v>
      </c>
      <c r="Q1467" s="290" t="s">
        <v>4638</v>
      </c>
    </row>
    <row r="1468" spans="1:17">
      <c r="A1468" s="290" t="s">
        <v>4519</v>
      </c>
      <c r="B1468" s="290" t="s">
        <v>5422</v>
      </c>
      <c r="C1468" s="290" t="s">
        <v>5423</v>
      </c>
      <c r="P1468" s="290" t="s">
        <v>5423</v>
      </c>
      <c r="Q1468" s="290" t="s">
        <v>5422</v>
      </c>
    </row>
    <row r="1469" spans="1:17">
      <c r="A1469" s="239" t="s">
        <v>4077</v>
      </c>
      <c r="B1469" s="239" t="s">
        <v>6597</v>
      </c>
      <c r="C1469" s="291" t="s">
        <v>2728</v>
      </c>
      <c r="P1469" s="291" t="s">
        <v>2728</v>
      </c>
      <c r="Q1469" s="239" t="s">
        <v>6597</v>
      </c>
    </row>
    <row r="1470" spans="1:17">
      <c r="A1470" s="239" t="s">
        <v>4077</v>
      </c>
      <c r="B1470" s="239" t="s">
        <v>6388</v>
      </c>
      <c r="C1470" s="291" t="s">
        <v>2506</v>
      </c>
      <c r="P1470" s="291" t="s">
        <v>2506</v>
      </c>
      <c r="Q1470" s="239" t="s">
        <v>6388</v>
      </c>
    </row>
    <row r="1471" spans="1:17">
      <c r="A1471" s="239" t="s">
        <v>4077</v>
      </c>
      <c r="B1471" s="239" t="s">
        <v>6600</v>
      </c>
      <c r="C1471" s="291" t="s">
        <v>2731</v>
      </c>
      <c r="P1471" s="291" t="s">
        <v>2731</v>
      </c>
      <c r="Q1471" s="239" t="s">
        <v>6600</v>
      </c>
    </row>
    <row r="1472" spans="1:17">
      <c r="A1472" s="239" t="s">
        <v>4077</v>
      </c>
      <c r="B1472" s="239" t="s">
        <v>6387</v>
      </c>
      <c r="C1472" s="291" t="s">
        <v>2505</v>
      </c>
      <c r="P1472" s="291" t="s">
        <v>2505</v>
      </c>
      <c r="Q1472" s="239" t="s">
        <v>6387</v>
      </c>
    </row>
    <row r="1473" spans="1:17">
      <c r="A1473" s="239" t="s">
        <v>4077</v>
      </c>
      <c r="B1473" s="239" t="s">
        <v>6384</v>
      </c>
      <c r="C1473" s="291" t="s">
        <v>2502</v>
      </c>
      <c r="P1473" s="291" t="s">
        <v>2502</v>
      </c>
      <c r="Q1473" s="239" t="s">
        <v>6384</v>
      </c>
    </row>
    <row r="1474" spans="1:17">
      <c r="A1474" s="239" t="s">
        <v>4077</v>
      </c>
      <c r="B1474" s="239" t="s">
        <v>6383</v>
      </c>
      <c r="C1474" s="291" t="s">
        <v>2501</v>
      </c>
      <c r="P1474" s="291" t="s">
        <v>2501</v>
      </c>
      <c r="Q1474" s="239" t="s">
        <v>6383</v>
      </c>
    </row>
    <row r="1475" spans="1:17">
      <c r="A1475" s="239" t="s">
        <v>4077</v>
      </c>
      <c r="B1475" s="239" t="s">
        <v>6585</v>
      </c>
      <c r="C1475" s="291" t="s">
        <v>2716</v>
      </c>
      <c r="P1475" s="291" t="s">
        <v>2716</v>
      </c>
      <c r="Q1475" s="239" t="s">
        <v>6585</v>
      </c>
    </row>
    <row r="1476" spans="1:17">
      <c r="A1476" s="239" t="s">
        <v>4077</v>
      </c>
      <c r="B1476" s="239" t="s">
        <v>6612</v>
      </c>
      <c r="C1476" s="291" t="s">
        <v>2745</v>
      </c>
      <c r="P1476" s="291" t="s">
        <v>2745</v>
      </c>
      <c r="Q1476" s="239" t="s">
        <v>6612</v>
      </c>
    </row>
    <row r="1477" spans="1:17">
      <c r="A1477" s="239" t="s">
        <v>4077</v>
      </c>
      <c r="B1477" s="239" t="s">
        <v>6584</v>
      </c>
      <c r="C1477" s="291" t="s">
        <v>2715</v>
      </c>
      <c r="P1477" s="291" t="s">
        <v>2715</v>
      </c>
      <c r="Q1477" s="239" t="s">
        <v>6584</v>
      </c>
    </row>
    <row r="1478" spans="1:17">
      <c r="A1478" s="239" t="s">
        <v>4077</v>
      </c>
      <c r="B1478" s="239" t="s">
        <v>6386</v>
      </c>
      <c r="C1478" s="291" t="s">
        <v>2504</v>
      </c>
      <c r="P1478" s="291" t="s">
        <v>2504</v>
      </c>
      <c r="Q1478" s="239" t="s">
        <v>6386</v>
      </c>
    </row>
    <row r="1479" spans="1:17">
      <c r="A1479" s="239" t="s">
        <v>4077</v>
      </c>
      <c r="B1479" s="239" t="s">
        <v>6390</v>
      </c>
      <c r="C1479" s="291" t="s">
        <v>2508</v>
      </c>
      <c r="P1479" s="291" t="s">
        <v>2508</v>
      </c>
      <c r="Q1479" s="239" t="s">
        <v>6390</v>
      </c>
    </row>
    <row r="1480" spans="1:17">
      <c r="A1480" s="239" t="s">
        <v>4077</v>
      </c>
      <c r="B1480" s="239" t="s">
        <v>6385</v>
      </c>
      <c r="C1480" s="291" t="s">
        <v>2503</v>
      </c>
      <c r="P1480" s="291" t="s">
        <v>2503</v>
      </c>
      <c r="Q1480" s="239" t="s">
        <v>6385</v>
      </c>
    </row>
    <row r="1481" spans="1:17">
      <c r="A1481" s="239" t="s">
        <v>4077</v>
      </c>
      <c r="B1481" s="239" t="s">
        <v>6470</v>
      </c>
      <c r="C1481" s="291" t="s">
        <v>2590</v>
      </c>
      <c r="P1481" s="291" t="s">
        <v>2590</v>
      </c>
      <c r="Q1481" s="239" t="s">
        <v>6470</v>
      </c>
    </row>
    <row r="1482" spans="1:17">
      <c r="A1482" s="239" t="s">
        <v>4077</v>
      </c>
      <c r="B1482" s="239" t="s">
        <v>6596</v>
      </c>
      <c r="C1482" s="291" t="s">
        <v>2727</v>
      </c>
      <c r="P1482" s="291" t="s">
        <v>2727</v>
      </c>
      <c r="Q1482" s="239" t="s">
        <v>6596</v>
      </c>
    </row>
    <row r="1483" spans="1:17">
      <c r="A1483" s="239" t="s">
        <v>4077</v>
      </c>
      <c r="B1483" s="239" t="s">
        <v>6392</v>
      </c>
      <c r="C1483" s="291" t="s">
        <v>2510</v>
      </c>
      <c r="P1483" s="291" t="s">
        <v>2510</v>
      </c>
      <c r="Q1483" s="239" t="s">
        <v>6392</v>
      </c>
    </row>
    <row r="1484" spans="1:17">
      <c r="A1484" s="239" t="s">
        <v>4077</v>
      </c>
      <c r="B1484" s="239" t="s">
        <v>6391</v>
      </c>
      <c r="C1484" s="291" t="s">
        <v>2509</v>
      </c>
      <c r="P1484" s="291" t="s">
        <v>2509</v>
      </c>
      <c r="Q1484" s="239" t="s">
        <v>6391</v>
      </c>
    </row>
    <row r="1485" spans="1:17">
      <c r="A1485" s="239" t="s">
        <v>4077</v>
      </c>
      <c r="B1485" s="239" t="s">
        <v>6475</v>
      </c>
      <c r="C1485" s="291" t="s">
        <v>2595</v>
      </c>
      <c r="P1485" s="291" t="s">
        <v>2595</v>
      </c>
      <c r="Q1485" s="239" t="s">
        <v>6475</v>
      </c>
    </row>
    <row r="1486" spans="1:17">
      <c r="A1486" s="239" t="s">
        <v>4077</v>
      </c>
      <c r="B1486" s="239" t="s">
        <v>6381</v>
      </c>
      <c r="C1486" s="291" t="s">
        <v>2499</v>
      </c>
      <c r="P1486" s="291" t="s">
        <v>2499</v>
      </c>
      <c r="Q1486" s="239" t="s">
        <v>6381</v>
      </c>
    </row>
    <row r="1487" spans="1:17">
      <c r="A1487" s="239" t="s">
        <v>4077</v>
      </c>
      <c r="B1487" s="239" t="s">
        <v>6389</v>
      </c>
      <c r="C1487" s="291" t="s">
        <v>2507</v>
      </c>
      <c r="P1487" s="291" t="s">
        <v>2507</v>
      </c>
      <c r="Q1487" s="239" t="s">
        <v>6389</v>
      </c>
    </row>
    <row r="1488" spans="1:17">
      <c r="A1488" s="239" t="s">
        <v>4077</v>
      </c>
      <c r="B1488" s="239" t="s">
        <v>6382</v>
      </c>
      <c r="C1488" s="291" t="s">
        <v>2500</v>
      </c>
      <c r="P1488" s="291" t="s">
        <v>2500</v>
      </c>
      <c r="Q1488" s="239" t="s">
        <v>6382</v>
      </c>
    </row>
    <row r="1489" spans="1:17">
      <c r="A1489" s="239" t="s">
        <v>4077</v>
      </c>
      <c r="B1489" s="239" t="s">
        <v>6393</v>
      </c>
      <c r="C1489" s="291" t="s">
        <v>2511</v>
      </c>
      <c r="P1489" s="291" t="s">
        <v>2511</v>
      </c>
      <c r="Q1489" s="239" t="s">
        <v>6393</v>
      </c>
    </row>
    <row r="1490" spans="1:17">
      <c r="A1490" s="239" t="s">
        <v>4524</v>
      </c>
      <c r="B1490" s="239" t="s">
        <v>5501</v>
      </c>
      <c r="C1490" s="291" t="s">
        <v>5502</v>
      </c>
      <c r="P1490" s="291" t="s">
        <v>5502</v>
      </c>
      <c r="Q1490" s="239" t="s">
        <v>5501</v>
      </c>
    </row>
    <row r="1491" spans="1:17">
      <c r="A1491" s="239" t="s">
        <v>4405</v>
      </c>
      <c r="B1491" s="239" t="s">
        <v>4407</v>
      </c>
      <c r="C1491" s="291" t="s">
        <v>626</v>
      </c>
      <c r="P1491" s="291" t="s">
        <v>626</v>
      </c>
      <c r="Q1491" s="239" t="s">
        <v>4407</v>
      </c>
    </row>
    <row r="1492" spans="1:17">
      <c r="A1492" s="239" t="s">
        <v>4405</v>
      </c>
      <c r="B1492" s="239" t="s">
        <v>4406</v>
      </c>
      <c r="C1492" s="291" t="s">
        <v>625</v>
      </c>
      <c r="P1492" s="291" t="s">
        <v>625</v>
      </c>
      <c r="Q1492" s="239" t="s">
        <v>4406</v>
      </c>
    </row>
    <row r="1493" spans="1:17">
      <c r="A1493" s="290" t="s">
        <v>4076</v>
      </c>
      <c r="B1493" s="290" t="s">
        <v>4383</v>
      </c>
      <c r="C1493" s="290" t="s">
        <v>607</v>
      </c>
      <c r="P1493" s="290" t="s">
        <v>607</v>
      </c>
      <c r="Q1493" s="290" t="s">
        <v>4383</v>
      </c>
    </row>
    <row r="1494" spans="1:17">
      <c r="A1494" s="290" t="s">
        <v>4076</v>
      </c>
      <c r="B1494" s="290" t="s">
        <v>4350</v>
      </c>
      <c r="C1494" s="290" t="s">
        <v>570</v>
      </c>
      <c r="P1494" s="290" t="s">
        <v>570</v>
      </c>
      <c r="Q1494" s="290" t="s">
        <v>4350</v>
      </c>
    </row>
    <row r="1495" spans="1:17">
      <c r="A1495" s="290" t="s">
        <v>4076</v>
      </c>
      <c r="B1495" s="290" t="s">
        <v>4351</v>
      </c>
      <c r="C1495" s="290" t="s">
        <v>571</v>
      </c>
      <c r="P1495" s="290" t="s">
        <v>571</v>
      </c>
      <c r="Q1495" s="290" t="s">
        <v>4351</v>
      </c>
    </row>
    <row r="1496" spans="1:17">
      <c r="A1496" s="290" t="s">
        <v>4076</v>
      </c>
      <c r="B1496" s="290" t="s">
        <v>4355</v>
      </c>
      <c r="C1496" s="290" t="s">
        <v>577</v>
      </c>
      <c r="P1496" s="290" t="s">
        <v>577</v>
      </c>
      <c r="Q1496" s="290" t="s">
        <v>4355</v>
      </c>
    </row>
    <row r="1497" spans="1:17">
      <c r="A1497" s="290" t="s">
        <v>4075</v>
      </c>
      <c r="B1497" s="290" t="s">
        <v>7464</v>
      </c>
      <c r="C1497" s="290" t="s">
        <v>3572</v>
      </c>
      <c r="P1497" s="290" t="s">
        <v>3572</v>
      </c>
      <c r="Q1497" s="290" t="s">
        <v>7464</v>
      </c>
    </row>
    <row r="1498" spans="1:17">
      <c r="A1498" s="239" t="s">
        <v>4524</v>
      </c>
      <c r="B1498" s="239" t="s">
        <v>4694</v>
      </c>
      <c r="C1498" s="291" t="s">
        <v>910</v>
      </c>
      <c r="P1498" s="291" t="s">
        <v>910</v>
      </c>
      <c r="Q1498" s="239" t="s">
        <v>4694</v>
      </c>
    </row>
    <row r="1499" spans="1:17">
      <c r="A1499" s="239" t="s">
        <v>4524</v>
      </c>
      <c r="B1499" s="239" t="s">
        <v>5061</v>
      </c>
      <c r="C1499" s="291" t="s">
        <v>1301</v>
      </c>
      <c r="P1499" s="291" t="s">
        <v>1301</v>
      </c>
      <c r="Q1499" s="239" t="s">
        <v>5061</v>
      </c>
    </row>
    <row r="1500" spans="1:17">
      <c r="A1500" s="290" t="s">
        <v>4519</v>
      </c>
      <c r="B1500" s="290" t="s">
        <v>4920</v>
      </c>
      <c r="C1500" s="290" t="s">
        <v>1145</v>
      </c>
      <c r="P1500" s="290" t="s">
        <v>1145</v>
      </c>
      <c r="Q1500" s="290" t="s">
        <v>4920</v>
      </c>
    </row>
    <row r="1501" spans="1:17">
      <c r="A1501" s="239" t="s">
        <v>5665</v>
      </c>
      <c r="B1501" s="239" t="s">
        <v>5742</v>
      </c>
      <c r="C1501" s="291" t="s">
        <v>1854</v>
      </c>
      <c r="P1501" s="291" t="s">
        <v>1854</v>
      </c>
      <c r="Q1501" s="239" t="s">
        <v>5742</v>
      </c>
    </row>
    <row r="1502" spans="1:17">
      <c r="A1502" s="239" t="s">
        <v>7623</v>
      </c>
      <c r="B1502" s="239" t="s">
        <v>7735</v>
      </c>
      <c r="C1502" s="291" t="s">
        <v>3842</v>
      </c>
      <c r="P1502" s="291" t="s">
        <v>3842</v>
      </c>
      <c r="Q1502" s="239" t="s">
        <v>7735</v>
      </c>
    </row>
    <row r="1503" spans="1:17">
      <c r="A1503" s="239" t="s">
        <v>7623</v>
      </c>
      <c r="B1503" s="239" t="s">
        <v>7826</v>
      </c>
      <c r="C1503" s="291" t="s">
        <v>3978</v>
      </c>
      <c r="P1503" s="291" t="s">
        <v>3978</v>
      </c>
      <c r="Q1503" s="239" t="s">
        <v>7826</v>
      </c>
    </row>
    <row r="1504" spans="1:17">
      <c r="A1504" s="290" t="s">
        <v>4519</v>
      </c>
      <c r="B1504" s="290" t="s">
        <v>5082</v>
      </c>
      <c r="C1504" s="290" t="s">
        <v>1322</v>
      </c>
      <c r="P1504" s="290" t="s">
        <v>1322</v>
      </c>
      <c r="Q1504" s="290" t="s">
        <v>5082</v>
      </c>
    </row>
    <row r="1505" spans="1:17">
      <c r="A1505" s="239" t="s">
        <v>4524</v>
      </c>
      <c r="B1505" s="239" t="s">
        <v>5476</v>
      </c>
      <c r="C1505" s="291" t="s">
        <v>5477</v>
      </c>
      <c r="P1505" s="291" t="s">
        <v>5477</v>
      </c>
      <c r="Q1505" s="239" t="s">
        <v>5476</v>
      </c>
    </row>
    <row r="1506" spans="1:17">
      <c r="A1506" s="290" t="s">
        <v>4519</v>
      </c>
      <c r="B1506" s="290" t="s">
        <v>4871</v>
      </c>
      <c r="C1506" s="290" t="s">
        <v>1096</v>
      </c>
      <c r="P1506" s="290" t="s">
        <v>1096</v>
      </c>
      <c r="Q1506" s="290" t="s">
        <v>4871</v>
      </c>
    </row>
    <row r="1507" spans="1:17">
      <c r="A1507" s="239" t="s">
        <v>4524</v>
      </c>
      <c r="B1507" s="239" t="s">
        <v>4639</v>
      </c>
      <c r="C1507" s="291" t="s">
        <v>853</v>
      </c>
      <c r="P1507" s="291" t="s">
        <v>853</v>
      </c>
      <c r="Q1507" s="239" t="s">
        <v>4639</v>
      </c>
    </row>
    <row r="1508" spans="1:17">
      <c r="A1508" s="290" t="s">
        <v>4076</v>
      </c>
      <c r="B1508" s="290" t="s">
        <v>6188</v>
      </c>
      <c r="C1508" s="290" t="s">
        <v>2305</v>
      </c>
      <c r="P1508" s="290" t="s">
        <v>2305</v>
      </c>
      <c r="Q1508" s="290" t="s">
        <v>6188</v>
      </c>
    </row>
    <row r="1509" spans="1:17">
      <c r="A1509" s="239" t="s">
        <v>6480</v>
      </c>
      <c r="B1509" s="239" t="s">
        <v>6656</v>
      </c>
      <c r="C1509" s="291" t="s">
        <v>2793</v>
      </c>
      <c r="P1509" s="291" t="s">
        <v>2793</v>
      </c>
      <c r="Q1509" s="239" t="s">
        <v>6656</v>
      </c>
    </row>
    <row r="1510" spans="1:17">
      <c r="A1510" s="290" t="s">
        <v>4076</v>
      </c>
      <c r="B1510" s="290" t="s">
        <v>6143</v>
      </c>
      <c r="C1510" s="290" t="s">
        <v>2248</v>
      </c>
      <c r="P1510" s="290" t="s">
        <v>2248</v>
      </c>
      <c r="Q1510" s="290" t="s">
        <v>6143</v>
      </c>
    </row>
    <row r="1511" spans="1:17">
      <c r="A1511" s="290" t="s">
        <v>4519</v>
      </c>
      <c r="B1511" s="290" t="s">
        <v>5215</v>
      </c>
      <c r="C1511" s="290" t="s">
        <v>1471</v>
      </c>
      <c r="P1511" s="290" t="s">
        <v>1471</v>
      </c>
      <c r="Q1511" s="290" t="s">
        <v>5215</v>
      </c>
    </row>
    <row r="1512" spans="1:17">
      <c r="A1512" s="239" t="s">
        <v>6480</v>
      </c>
      <c r="B1512" s="239" t="s">
        <v>6673</v>
      </c>
      <c r="C1512" s="291" t="s">
        <v>2810</v>
      </c>
      <c r="P1512" s="291" t="s">
        <v>2810</v>
      </c>
      <c r="Q1512" s="239" t="s">
        <v>6673</v>
      </c>
    </row>
    <row r="1513" spans="1:17">
      <c r="A1513" s="239" t="s">
        <v>7623</v>
      </c>
      <c r="B1513" s="239" t="s">
        <v>7870</v>
      </c>
      <c r="C1513" s="291" t="s">
        <v>4031</v>
      </c>
      <c r="P1513" s="291" t="s">
        <v>4031</v>
      </c>
      <c r="Q1513" s="239" t="s">
        <v>7870</v>
      </c>
    </row>
    <row r="1514" spans="1:17">
      <c r="A1514" s="290" t="s">
        <v>4076</v>
      </c>
      <c r="B1514" s="290" t="s">
        <v>5937</v>
      </c>
      <c r="C1514" s="290" t="s">
        <v>2022</v>
      </c>
      <c r="P1514" s="290" t="s">
        <v>2022</v>
      </c>
      <c r="Q1514" s="290" t="s">
        <v>5937</v>
      </c>
    </row>
    <row r="1515" spans="1:17">
      <c r="A1515" s="239" t="s">
        <v>4077</v>
      </c>
      <c r="B1515" s="239" t="s">
        <v>6410</v>
      </c>
      <c r="C1515" s="291" t="s">
        <v>2528</v>
      </c>
      <c r="P1515" s="291" t="s">
        <v>2528</v>
      </c>
      <c r="Q1515" s="239" t="s">
        <v>6410</v>
      </c>
    </row>
    <row r="1516" spans="1:17">
      <c r="A1516" s="290" t="s">
        <v>4076</v>
      </c>
      <c r="B1516" s="290" t="s">
        <v>4544</v>
      </c>
      <c r="C1516" s="290" t="s">
        <v>772</v>
      </c>
      <c r="P1516" s="290" t="s">
        <v>772</v>
      </c>
      <c r="Q1516" s="290" t="s">
        <v>4544</v>
      </c>
    </row>
    <row r="1517" spans="1:17">
      <c r="A1517" s="290" t="s">
        <v>4076</v>
      </c>
      <c r="B1517" s="290" t="s">
        <v>5639</v>
      </c>
      <c r="C1517" s="290" t="s">
        <v>1744</v>
      </c>
      <c r="P1517" s="290" t="s">
        <v>1744</v>
      </c>
      <c r="Q1517" s="290" t="s">
        <v>5639</v>
      </c>
    </row>
    <row r="1518" spans="1:17">
      <c r="A1518" s="290" t="s">
        <v>4076</v>
      </c>
      <c r="B1518" s="290" t="s">
        <v>6227</v>
      </c>
      <c r="C1518" s="290" t="s">
        <v>2348</v>
      </c>
      <c r="P1518" s="290" t="s">
        <v>2348</v>
      </c>
      <c r="Q1518" s="290" t="s">
        <v>6227</v>
      </c>
    </row>
    <row r="1519" spans="1:17">
      <c r="A1519" s="290" t="s">
        <v>4076</v>
      </c>
      <c r="B1519" s="290" t="s">
        <v>6173</v>
      </c>
      <c r="C1519" s="290" t="s">
        <v>2284</v>
      </c>
      <c r="P1519" s="290" t="s">
        <v>2284</v>
      </c>
      <c r="Q1519" s="290" t="s">
        <v>6173</v>
      </c>
    </row>
    <row r="1520" spans="1:17">
      <c r="A1520" s="290" t="s">
        <v>6723</v>
      </c>
      <c r="B1520" s="290" t="s">
        <v>6735</v>
      </c>
      <c r="C1520" s="290" t="s">
        <v>2828</v>
      </c>
      <c r="P1520" s="290" t="s">
        <v>2828</v>
      </c>
      <c r="Q1520" s="290" t="s">
        <v>6735</v>
      </c>
    </row>
    <row r="1521" spans="1:17">
      <c r="A1521" s="239" t="s">
        <v>4524</v>
      </c>
      <c r="B1521" s="239" t="s">
        <v>5245</v>
      </c>
      <c r="C1521" s="291" t="s">
        <v>1501</v>
      </c>
      <c r="P1521" s="291" t="s">
        <v>1501</v>
      </c>
      <c r="Q1521" s="239" t="s">
        <v>5245</v>
      </c>
    </row>
    <row r="1522" spans="1:17">
      <c r="A1522" s="239" t="s">
        <v>7623</v>
      </c>
      <c r="B1522" s="239" t="s">
        <v>7719</v>
      </c>
      <c r="C1522" s="291" t="s">
        <v>3822</v>
      </c>
      <c r="P1522" s="291" t="s">
        <v>3822</v>
      </c>
      <c r="Q1522" s="239" t="s">
        <v>7719</v>
      </c>
    </row>
    <row r="1523" spans="1:17">
      <c r="A1523" s="239" t="s">
        <v>7623</v>
      </c>
      <c r="B1523" s="239" t="s">
        <v>7744</v>
      </c>
      <c r="C1523" s="291" t="s">
        <v>3851</v>
      </c>
      <c r="P1523" s="291" t="s">
        <v>3851</v>
      </c>
      <c r="Q1523" s="239" t="s">
        <v>7744</v>
      </c>
    </row>
    <row r="1524" spans="1:17">
      <c r="A1524" s="239" t="s">
        <v>7623</v>
      </c>
      <c r="B1524" s="239" t="s">
        <v>7752</v>
      </c>
      <c r="C1524" s="291" t="s">
        <v>3859</v>
      </c>
      <c r="P1524" s="291" t="s">
        <v>3859</v>
      </c>
      <c r="Q1524" s="239" t="s">
        <v>7752</v>
      </c>
    </row>
    <row r="1525" spans="1:17">
      <c r="A1525" s="239" t="s">
        <v>7623</v>
      </c>
      <c r="B1525" s="239" t="s">
        <v>7743</v>
      </c>
      <c r="C1525" s="291" t="s">
        <v>3850</v>
      </c>
      <c r="P1525" s="291" t="s">
        <v>3850</v>
      </c>
      <c r="Q1525" s="239" t="s">
        <v>7743</v>
      </c>
    </row>
    <row r="1526" spans="1:17">
      <c r="A1526" s="239" t="s">
        <v>7623</v>
      </c>
      <c r="B1526" s="239" t="s">
        <v>7749</v>
      </c>
      <c r="C1526" s="291" t="s">
        <v>3856</v>
      </c>
      <c r="P1526" s="291" t="s">
        <v>3856</v>
      </c>
      <c r="Q1526" s="239" t="s">
        <v>7749</v>
      </c>
    </row>
    <row r="1527" spans="1:17">
      <c r="A1527" s="239" t="s">
        <v>7623</v>
      </c>
      <c r="B1527" s="239" t="s">
        <v>7742</v>
      </c>
      <c r="C1527" s="291" t="s">
        <v>3849</v>
      </c>
      <c r="P1527" s="291" t="s">
        <v>3849</v>
      </c>
      <c r="Q1527" s="239" t="s">
        <v>7742</v>
      </c>
    </row>
    <row r="1528" spans="1:17">
      <c r="A1528" s="290" t="s">
        <v>4519</v>
      </c>
      <c r="B1528" s="290" t="s">
        <v>5281</v>
      </c>
      <c r="C1528" s="290" t="s">
        <v>1541</v>
      </c>
      <c r="P1528" s="290" t="s">
        <v>1541</v>
      </c>
      <c r="Q1528" s="290" t="s">
        <v>5281</v>
      </c>
    </row>
    <row r="1529" spans="1:17">
      <c r="A1529" s="239" t="s">
        <v>4524</v>
      </c>
      <c r="B1529" s="239" t="s">
        <v>4747</v>
      </c>
      <c r="C1529" s="291" t="s">
        <v>966</v>
      </c>
      <c r="P1529" s="291" t="s">
        <v>966</v>
      </c>
      <c r="Q1529" s="239" t="s">
        <v>4747</v>
      </c>
    </row>
    <row r="1530" spans="1:17">
      <c r="A1530" s="290" t="s">
        <v>4519</v>
      </c>
      <c r="B1530" s="290" t="s">
        <v>4948</v>
      </c>
      <c r="C1530" s="290" t="s">
        <v>1176</v>
      </c>
      <c r="P1530" s="290" t="s">
        <v>1176</v>
      </c>
      <c r="Q1530" s="290" t="s">
        <v>4948</v>
      </c>
    </row>
    <row r="1531" spans="1:17">
      <c r="A1531" s="239" t="s">
        <v>4524</v>
      </c>
      <c r="B1531" s="239" t="s">
        <v>5304</v>
      </c>
      <c r="C1531" s="291" t="s">
        <v>1572</v>
      </c>
      <c r="P1531" s="291" t="s">
        <v>1572</v>
      </c>
      <c r="Q1531" s="239" t="s">
        <v>5304</v>
      </c>
    </row>
    <row r="1532" spans="1:17">
      <c r="A1532" s="290" t="s">
        <v>4519</v>
      </c>
      <c r="B1532" s="290" t="s">
        <v>5233</v>
      </c>
      <c r="C1532" s="290" t="s">
        <v>1489</v>
      </c>
      <c r="P1532" s="290" t="s">
        <v>1489</v>
      </c>
      <c r="Q1532" s="290" t="s">
        <v>5233</v>
      </c>
    </row>
    <row r="1533" spans="1:17">
      <c r="A1533" s="290" t="s">
        <v>4076</v>
      </c>
      <c r="B1533" s="290" t="s">
        <v>5110</v>
      </c>
      <c r="C1533" s="290" t="s">
        <v>1353</v>
      </c>
      <c r="P1533" s="290" t="s">
        <v>1353</v>
      </c>
      <c r="Q1533" s="290" t="s">
        <v>5110</v>
      </c>
    </row>
    <row r="1534" spans="1:17">
      <c r="A1534" s="239" t="s">
        <v>4524</v>
      </c>
      <c r="B1534" s="239" t="s">
        <v>4957</v>
      </c>
      <c r="C1534" s="291" t="s">
        <v>1185</v>
      </c>
      <c r="P1534" s="291" t="s">
        <v>1185</v>
      </c>
      <c r="Q1534" s="239" t="s">
        <v>4957</v>
      </c>
    </row>
    <row r="1535" spans="1:17">
      <c r="A1535" s="292" t="s">
        <v>4524</v>
      </c>
      <c r="B1535" s="239" t="s">
        <v>5490</v>
      </c>
      <c r="C1535" s="291" t="s">
        <v>5491</v>
      </c>
      <c r="P1535" s="291" t="s">
        <v>5491</v>
      </c>
      <c r="Q1535" s="239" t="s">
        <v>5490</v>
      </c>
    </row>
    <row r="1536" spans="1:17">
      <c r="A1536" s="239" t="s">
        <v>4077</v>
      </c>
      <c r="B1536" s="239" t="s">
        <v>6717</v>
      </c>
      <c r="C1536" s="291" t="s">
        <v>6718</v>
      </c>
      <c r="P1536" s="291" t="s">
        <v>6718</v>
      </c>
      <c r="Q1536" s="239" t="s">
        <v>6717</v>
      </c>
    </row>
    <row r="1537" spans="1:17">
      <c r="A1537" s="239" t="s">
        <v>4524</v>
      </c>
      <c r="B1537" s="239" t="s">
        <v>4999</v>
      </c>
      <c r="C1537" s="291" t="s">
        <v>1229</v>
      </c>
      <c r="P1537" s="291" t="s">
        <v>1229</v>
      </c>
      <c r="Q1537" s="239" t="s">
        <v>4999</v>
      </c>
    </row>
    <row r="1538" spans="1:17">
      <c r="A1538" s="239" t="s">
        <v>4405</v>
      </c>
      <c r="B1538" s="239" t="s">
        <v>4411</v>
      </c>
      <c r="C1538" s="291" t="s">
        <v>630</v>
      </c>
      <c r="P1538" s="291" t="s">
        <v>630</v>
      </c>
      <c r="Q1538" s="239" t="s">
        <v>4411</v>
      </c>
    </row>
    <row r="1539" spans="1:17">
      <c r="A1539" s="239" t="s">
        <v>4524</v>
      </c>
      <c r="B1539" s="239" t="s">
        <v>4642</v>
      </c>
      <c r="C1539" s="291" t="s">
        <v>856</v>
      </c>
      <c r="P1539" s="291" t="s">
        <v>856</v>
      </c>
      <c r="Q1539" s="239" t="s">
        <v>4642</v>
      </c>
    </row>
    <row r="1540" spans="1:17">
      <c r="A1540" s="239" t="s">
        <v>5665</v>
      </c>
      <c r="B1540" s="239" t="s">
        <v>5736</v>
      </c>
      <c r="C1540" s="291" t="s">
        <v>1848</v>
      </c>
      <c r="P1540" s="291" t="s">
        <v>1848</v>
      </c>
      <c r="Q1540" s="239" t="s">
        <v>5736</v>
      </c>
    </row>
    <row r="1541" spans="1:17">
      <c r="A1541" s="290" t="s">
        <v>4519</v>
      </c>
      <c r="B1541" s="290" t="s">
        <v>5276</v>
      </c>
      <c r="C1541" s="290" t="s">
        <v>1536</v>
      </c>
      <c r="P1541" s="290" t="s">
        <v>1536</v>
      </c>
      <c r="Q1541" s="290" t="s">
        <v>5276</v>
      </c>
    </row>
    <row r="1542" spans="1:17">
      <c r="A1542" s="239" t="s">
        <v>4524</v>
      </c>
      <c r="B1542" s="239" t="s">
        <v>5375</v>
      </c>
      <c r="C1542" s="291" t="s">
        <v>1657</v>
      </c>
      <c r="P1542" s="291" t="s">
        <v>1657</v>
      </c>
      <c r="Q1542" s="239" t="s">
        <v>5375</v>
      </c>
    </row>
    <row r="1543" spans="1:17">
      <c r="A1543" s="290" t="s">
        <v>4076</v>
      </c>
      <c r="B1543" s="290" t="s">
        <v>6177</v>
      </c>
      <c r="C1543" s="290" t="s">
        <v>2290</v>
      </c>
      <c r="P1543" s="290" t="s">
        <v>2290</v>
      </c>
      <c r="Q1543" s="290" t="s">
        <v>6177</v>
      </c>
    </row>
    <row r="1544" spans="1:17">
      <c r="A1544" s="290" t="s">
        <v>4076</v>
      </c>
      <c r="B1544" s="290" t="s">
        <v>4643</v>
      </c>
      <c r="C1544" s="290" t="s">
        <v>857</v>
      </c>
      <c r="P1544" s="290" t="s">
        <v>857</v>
      </c>
      <c r="Q1544" s="290" t="s">
        <v>4643</v>
      </c>
    </row>
    <row r="1545" spans="1:17">
      <c r="A1545" s="239" t="s">
        <v>4519</v>
      </c>
      <c r="B1545" s="239" t="s">
        <v>4615</v>
      </c>
      <c r="C1545" s="291" t="s">
        <v>4616</v>
      </c>
      <c r="P1545" s="291" t="s">
        <v>4616</v>
      </c>
      <c r="Q1545" s="239" t="s">
        <v>4615</v>
      </c>
    </row>
    <row r="1546" spans="1:17">
      <c r="A1546" s="239" t="s">
        <v>4524</v>
      </c>
      <c r="B1546" s="239" t="s">
        <v>4644</v>
      </c>
      <c r="C1546" s="291" t="s">
        <v>858</v>
      </c>
      <c r="P1546" s="291" t="s">
        <v>858</v>
      </c>
      <c r="Q1546" s="239" t="s">
        <v>4644</v>
      </c>
    </row>
    <row r="1547" spans="1:17">
      <c r="A1547" s="239" t="s">
        <v>4524</v>
      </c>
      <c r="B1547" s="239" t="s">
        <v>4753</v>
      </c>
      <c r="C1547" s="291" t="s">
        <v>972</v>
      </c>
      <c r="P1547" s="291" t="s">
        <v>972</v>
      </c>
      <c r="Q1547" s="239" t="s">
        <v>4753</v>
      </c>
    </row>
    <row r="1548" spans="1:17">
      <c r="A1548" s="290" t="s">
        <v>4519</v>
      </c>
      <c r="B1548" s="290" t="s">
        <v>5279</v>
      </c>
      <c r="C1548" s="290" t="s">
        <v>1539</v>
      </c>
      <c r="P1548" s="290" t="s">
        <v>1539</v>
      </c>
      <c r="Q1548" s="290" t="s">
        <v>5279</v>
      </c>
    </row>
    <row r="1549" spans="1:17">
      <c r="A1549" s="239" t="s">
        <v>5665</v>
      </c>
      <c r="B1549" s="239" t="s">
        <v>5701</v>
      </c>
      <c r="C1549" s="291" t="s">
        <v>1809</v>
      </c>
      <c r="P1549" s="291" t="s">
        <v>1809</v>
      </c>
      <c r="Q1549" s="239" t="s">
        <v>5701</v>
      </c>
    </row>
    <row r="1550" spans="1:17">
      <c r="A1550" s="239" t="s">
        <v>4519</v>
      </c>
      <c r="B1550" s="239" t="s">
        <v>5541</v>
      </c>
      <c r="C1550" s="291" t="s">
        <v>5542</v>
      </c>
      <c r="P1550" s="291" t="s">
        <v>5542</v>
      </c>
      <c r="Q1550" s="239" t="s">
        <v>5541</v>
      </c>
    </row>
    <row r="1551" spans="1:17">
      <c r="A1551" s="239" t="s">
        <v>4524</v>
      </c>
      <c r="B1551" s="239" t="s">
        <v>4641</v>
      </c>
      <c r="C1551" s="291" t="s">
        <v>855</v>
      </c>
      <c r="P1551" s="291" t="s">
        <v>855</v>
      </c>
      <c r="Q1551" s="239" t="s">
        <v>4641</v>
      </c>
    </row>
    <row r="1552" spans="1:17">
      <c r="A1552" s="290" t="s">
        <v>4519</v>
      </c>
      <c r="B1552" s="290" t="s">
        <v>5295</v>
      </c>
      <c r="C1552" s="290" t="s">
        <v>1561</v>
      </c>
      <c r="P1552" s="290" t="s">
        <v>1561</v>
      </c>
      <c r="Q1552" s="290" t="s">
        <v>5295</v>
      </c>
    </row>
    <row r="1553" spans="1:17">
      <c r="A1553" s="290" t="s">
        <v>4519</v>
      </c>
      <c r="B1553" s="290" t="s">
        <v>4926</v>
      </c>
      <c r="C1553" s="290" t="s">
        <v>1151</v>
      </c>
      <c r="P1553" s="290" t="s">
        <v>1151</v>
      </c>
      <c r="Q1553" s="290" t="s">
        <v>4926</v>
      </c>
    </row>
    <row r="1554" spans="1:17">
      <c r="A1554" s="290" t="s">
        <v>4519</v>
      </c>
      <c r="B1554" s="290" t="s">
        <v>5380</v>
      </c>
      <c r="C1554" s="290" t="s">
        <v>1662</v>
      </c>
      <c r="P1554" s="290" t="s">
        <v>1662</v>
      </c>
      <c r="Q1554" s="290" t="s">
        <v>5380</v>
      </c>
    </row>
    <row r="1555" spans="1:17">
      <c r="A1555" s="239" t="s">
        <v>4524</v>
      </c>
      <c r="B1555" s="239" t="s">
        <v>4770</v>
      </c>
      <c r="C1555" s="291" t="s">
        <v>989</v>
      </c>
      <c r="P1555" s="291" t="s">
        <v>989</v>
      </c>
      <c r="Q1555" s="239" t="s">
        <v>4770</v>
      </c>
    </row>
    <row r="1556" spans="1:17">
      <c r="A1556" s="239" t="s">
        <v>4524</v>
      </c>
      <c r="B1556" s="239" t="s">
        <v>5091</v>
      </c>
      <c r="C1556" s="291" t="s">
        <v>1331</v>
      </c>
      <c r="P1556" s="291" t="s">
        <v>1331</v>
      </c>
      <c r="Q1556" s="239" t="s">
        <v>5091</v>
      </c>
    </row>
    <row r="1557" spans="1:17">
      <c r="A1557" s="239" t="s">
        <v>4524</v>
      </c>
      <c r="B1557" s="239" t="s">
        <v>5143</v>
      </c>
      <c r="C1557" s="291" t="s">
        <v>1392</v>
      </c>
      <c r="P1557" s="291" t="s">
        <v>1392</v>
      </c>
      <c r="Q1557" s="239" t="s">
        <v>5143</v>
      </c>
    </row>
    <row r="1558" spans="1:17">
      <c r="A1558" s="239" t="s">
        <v>5665</v>
      </c>
      <c r="B1558" s="239" t="s">
        <v>7452</v>
      </c>
      <c r="C1558" s="291" t="s">
        <v>3560</v>
      </c>
      <c r="P1558" s="291" t="s">
        <v>3560</v>
      </c>
      <c r="Q1558" s="239" t="s">
        <v>7452</v>
      </c>
    </row>
    <row r="1559" spans="1:17">
      <c r="A1559" s="290" t="s">
        <v>4519</v>
      </c>
      <c r="B1559" s="290" t="s">
        <v>5216</v>
      </c>
      <c r="C1559" s="290" t="s">
        <v>1472</v>
      </c>
      <c r="P1559" s="290" t="s">
        <v>1472</v>
      </c>
      <c r="Q1559" s="290" t="s">
        <v>5216</v>
      </c>
    </row>
    <row r="1560" spans="1:17">
      <c r="A1560" s="290" t="s">
        <v>4076</v>
      </c>
      <c r="B1560" s="290" t="s">
        <v>5906</v>
      </c>
      <c r="C1560" s="290" t="s">
        <v>1997</v>
      </c>
      <c r="P1560" s="290" t="s">
        <v>1997</v>
      </c>
      <c r="Q1560" s="290" t="s">
        <v>5906</v>
      </c>
    </row>
    <row r="1561" spans="1:17">
      <c r="A1561" s="292" t="s">
        <v>4524</v>
      </c>
      <c r="B1561" s="239" t="s">
        <v>5264</v>
      </c>
      <c r="C1561" s="291" t="s">
        <v>1524</v>
      </c>
      <c r="P1561" s="291" t="s">
        <v>1524</v>
      </c>
      <c r="Q1561" s="239" t="s">
        <v>5264</v>
      </c>
    </row>
    <row r="1562" spans="1:17">
      <c r="A1562" s="290" t="s">
        <v>4519</v>
      </c>
      <c r="B1562" s="290" t="s">
        <v>5248</v>
      </c>
      <c r="C1562" s="290" t="s">
        <v>1504</v>
      </c>
      <c r="P1562" s="290" t="s">
        <v>1504</v>
      </c>
      <c r="Q1562" s="290" t="s">
        <v>5248</v>
      </c>
    </row>
    <row r="1563" spans="1:17">
      <c r="A1563" s="290" t="s">
        <v>4519</v>
      </c>
      <c r="B1563" s="290" t="s">
        <v>5092</v>
      </c>
      <c r="C1563" s="290" t="s">
        <v>1332</v>
      </c>
      <c r="P1563" s="290" t="s">
        <v>1332</v>
      </c>
      <c r="Q1563" s="290" t="s">
        <v>5092</v>
      </c>
    </row>
    <row r="1564" spans="1:17">
      <c r="A1564" s="290" t="s">
        <v>4519</v>
      </c>
      <c r="B1564" s="290" t="s">
        <v>4897</v>
      </c>
      <c r="C1564" s="290" t="s">
        <v>1122</v>
      </c>
      <c r="P1564" s="290" t="s">
        <v>1122</v>
      </c>
      <c r="Q1564" s="290" t="s">
        <v>4897</v>
      </c>
    </row>
    <row r="1565" spans="1:17">
      <c r="A1565" s="290" t="s">
        <v>4519</v>
      </c>
      <c r="B1565" s="290" t="s">
        <v>5358</v>
      </c>
      <c r="C1565" s="290" t="s">
        <v>1636</v>
      </c>
      <c r="P1565" s="290" t="s">
        <v>1636</v>
      </c>
      <c r="Q1565" s="290" t="s">
        <v>5358</v>
      </c>
    </row>
    <row r="1566" spans="1:17">
      <c r="A1566" s="292" t="s">
        <v>4524</v>
      </c>
      <c r="B1566" s="239" t="s">
        <v>4888</v>
      </c>
      <c r="C1566" s="291" t="s">
        <v>1113</v>
      </c>
      <c r="P1566" s="291" t="s">
        <v>1113</v>
      </c>
      <c r="Q1566" s="239" t="s">
        <v>4888</v>
      </c>
    </row>
    <row r="1567" spans="1:17">
      <c r="A1567" s="292" t="s">
        <v>4524</v>
      </c>
      <c r="B1567" s="239" t="s">
        <v>4888</v>
      </c>
      <c r="C1567" s="291" t="s">
        <v>1289</v>
      </c>
      <c r="P1567" s="291" t="s">
        <v>1289</v>
      </c>
      <c r="Q1567" s="239" t="s">
        <v>4888</v>
      </c>
    </row>
    <row r="1568" spans="1:17">
      <c r="A1568" s="239" t="s">
        <v>4524</v>
      </c>
      <c r="B1568" s="239" t="s">
        <v>5131</v>
      </c>
      <c r="C1568" s="291" t="s">
        <v>1376</v>
      </c>
      <c r="P1568" s="291" t="s">
        <v>1376</v>
      </c>
      <c r="Q1568" s="239" t="s">
        <v>5131</v>
      </c>
    </row>
    <row r="1569" spans="1:17">
      <c r="A1569" s="290" t="s">
        <v>4519</v>
      </c>
      <c r="B1569" s="290" t="s">
        <v>5173</v>
      </c>
      <c r="C1569" s="290" t="s">
        <v>1425</v>
      </c>
      <c r="P1569" s="290" t="s">
        <v>1425</v>
      </c>
      <c r="Q1569" s="290" t="s">
        <v>5173</v>
      </c>
    </row>
    <row r="1570" spans="1:17">
      <c r="A1570" s="239" t="s">
        <v>4524</v>
      </c>
      <c r="B1570" s="239" t="s">
        <v>5139</v>
      </c>
      <c r="C1570" s="291" t="s">
        <v>1386</v>
      </c>
      <c r="P1570" s="291" t="s">
        <v>1386</v>
      </c>
      <c r="Q1570" s="239" t="s">
        <v>5139</v>
      </c>
    </row>
    <row r="1571" spans="1:17">
      <c r="A1571" s="290" t="s">
        <v>4519</v>
      </c>
      <c r="B1571" s="290" t="s">
        <v>5247</v>
      </c>
      <c r="C1571" s="290" t="s">
        <v>1503</v>
      </c>
      <c r="P1571" s="290" t="s">
        <v>1503</v>
      </c>
      <c r="Q1571" s="290" t="s">
        <v>5247</v>
      </c>
    </row>
    <row r="1572" spans="1:17">
      <c r="A1572" s="290" t="s">
        <v>4519</v>
      </c>
      <c r="B1572" s="290" t="s">
        <v>5167</v>
      </c>
      <c r="C1572" s="290" t="s">
        <v>1416</v>
      </c>
      <c r="P1572" s="290" t="s">
        <v>1416</v>
      </c>
      <c r="Q1572" s="290" t="s">
        <v>5167</v>
      </c>
    </row>
    <row r="1573" spans="1:17">
      <c r="A1573" s="290" t="s">
        <v>4519</v>
      </c>
      <c r="B1573" s="290" t="s">
        <v>4864</v>
      </c>
      <c r="C1573" s="290" t="s">
        <v>1089</v>
      </c>
      <c r="P1573" s="290" t="s">
        <v>1089</v>
      </c>
      <c r="Q1573" s="290" t="s">
        <v>4864</v>
      </c>
    </row>
    <row r="1574" spans="1:17">
      <c r="A1574" s="239" t="s">
        <v>4524</v>
      </c>
      <c r="B1574" s="239" t="s">
        <v>4803</v>
      </c>
      <c r="C1574" s="291" t="s">
        <v>1022</v>
      </c>
      <c r="P1574" s="291" t="s">
        <v>1022</v>
      </c>
      <c r="Q1574" s="239" t="s">
        <v>4803</v>
      </c>
    </row>
    <row r="1575" spans="1:17">
      <c r="A1575" s="290" t="s">
        <v>4519</v>
      </c>
      <c r="B1575" s="290" t="s">
        <v>4836</v>
      </c>
      <c r="C1575" s="290" t="s">
        <v>1060</v>
      </c>
      <c r="P1575" s="290" t="s">
        <v>1060</v>
      </c>
      <c r="Q1575" s="290" t="s">
        <v>4836</v>
      </c>
    </row>
    <row r="1576" spans="1:17">
      <c r="A1576" s="290" t="s">
        <v>4519</v>
      </c>
      <c r="B1576" s="290" t="s">
        <v>4893</v>
      </c>
      <c r="C1576" s="290" t="s">
        <v>1118</v>
      </c>
      <c r="P1576" s="290" t="s">
        <v>1118</v>
      </c>
      <c r="Q1576" s="290" t="s">
        <v>4893</v>
      </c>
    </row>
    <row r="1577" spans="1:17">
      <c r="A1577" s="239" t="s">
        <v>4524</v>
      </c>
      <c r="B1577" s="239" t="s">
        <v>4896</v>
      </c>
      <c r="C1577" s="291" t="s">
        <v>1121</v>
      </c>
      <c r="P1577" s="291" t="s">
        <v>1121</v>
      </c>
      <c r="Q1577" s="239" t="s">
        <v>4896</v>
      </c>
    </row>
    <row r="1578" spans="1:17">
      <c r="A1578" s="239" t="s">
        <v>4524</v>
      </c>
      <c r="B1578" s="239" t="s">
        <v>5019</v>
      </c>
      <c r="C1578" s="291" t="s">
        <v>1251</v>
      </c>
      <c r="P1578" s="291" t="s">
        <v>1251</v>
      </c>
      <c r="Q1578" s="239" t="s">
        <v>5019</v>
      </c>
    </row>
    <row r="1579" spans="1:17">
      <c r="A1579" s="290" t="s">
        <v>4519</v>
      </c>
      <c r="B1579" s="290" t="s">
        <v>5175</v>
      </c>
      <c r="C1579" s="290" t="s">
        <v>1429</v>
      </c>
      <c r="P1579" s="290" t="s">
        <v>1429</v>
      </c>
      <c r="Q1579" s="290" t="s">
        <v>5175</v>
      </c>
    </row>
    <row r="1580" spans="1:17">
      <c r="A1580" s="239" t="s">
        <v>4524</v>
      </c>
      <c r="B1580" s="239" t="s">
        <v>4783</v>
      </c>
      <c r="C1580" s="291" t="s">
        <v>1002</v>
      </c>
      <c r="P1580" s="291" t="s">
        <v>1002</v>
      </c>
      <c r="Q1580" s="239" t="s">
        <v>4783</v>
      </c>
    </row>
    <row r="1581" spans="1:17">
      <c r="A1581" s="239" t="s">
        <v>4524</v>
      </c>
      <c r="B1581" s="239" t="s">
        <v>1570</v>
      </c>
      <c r="C1581" s="291" t="s">
        <v>1569</v>
      </c>
      <c r="P1581" s="291" t="s">
        <v>1569</v>
      </c>
      <c r="Q1581" s="239" t="s">
        <v>1570</v>
      </c>
    </row>
    <row r="1582" spans="1:17">
      <c r="A1582" s="239" t="s">
        <v>4524</v>
      </c>
      <c r="B1582" s="239" t="s">
        <v>4780</v>
      </c>
      <c r="C1582" s="291" t="s">
        <v>999</v>
      </c>
      <c r="P1582" s="291" t="s">
        <v>999</v>
      </c>
      <c r="Q1582" s="239" t="s">
        <v>4780</v>
      </c>
    </row>
    <row r="1583" spans="1:17">
      <c r="A1583" s="290" t="s">
        <v>4519</v>
      </c>
      <c r="B1583" s="290" t="s">
        <v>5271</v>
      </c>
      <c r="C1583" s="290" t="s">
        <v>1531</v>
      </c>
      <c r="P1583" s="290" t="s">
        <v>1531</v>
      </c>
      <c r="Q1583" s="290" t="s">
        <v>5271</v>
      </c>
    </row>
    <row r="1584" spans="1:17">
      <c r="A1584" s="290" t="s">
        <v>4076</v>
      </c>
      <c r="B1584" s="290" t="s">
        <v>6247</v>
      </c>
      <c r="C1584" s="290" t="s">
        <v>2368</v>
      </c>
      <c r="P1584" s="290" t="s">
        <v>2368</v>
      </c>
      <c r="Q1584" s="290" t="s">
        <v>6247</v>
      </c>
    </row>
    <row r="1585" spans="1:17">
      <c r="A1585" s="290" t="s">
        <v>4519</v>
      </c>
      <c r="B1585" s="290" t="s">
        <v>5214</v>
      </c>
      <c r="C1585" s="290" t="s">
        <v>1470</v>
      </c>
      <c r="P1585" s="290" t="s">
        <v>1470</v>
      </c>
      <c r="Q1585" s="290" t="s">
        <v>5214</v>
      </c>
    </row>
    <row r="1586" spans="1:17">
      <c r="A1586" s="290" t="s">
        <v>4519</v>
      </c>
      <c r="B1586" s="290" t="s">
        <v>4912</v>
      </c>
      <c r="C1586" s="290" t="s">
        <v>1137</v>
      </c>
      <c r="P1586" s="290" t="s">
        <v>1137</v>
      </c>
      <c r="Q1586" s="290" t="s">
        <v>4912</v>
      </c>
    </row>
    <row r="1587" spans="1:17">
      <c r="A1587" s="290" t="s">
        <v>4519</v>
      </c>
      <c r="B1587" s="290" t="s">
        <v>5285</v>
      </c>
      <c r="C1587" s="290" t="s">
        <v>1547</v>
      </c>
      <c r="P1587" s="290" t="s">
        <v>1547</v>
      </c>
      <c r="Q1587" s="290" t="s">
        <v>5285</v>
      </c>
    </row>
    <row r="1588" spans="1:17">
      <c r="A1588" s="239" t="s">
        <v>4524</v>
      </c>
      <c r="B1588" s="239" t="s">
        <v>5114</v>
      </c>
      <c r="C1588" s="291" t="s">
        <v>1357</v>
      </c>
      <c r="P1588" s="291" t="s">
        <v>1357</v>
      </c>
      <c r="Q1588" s="239" t="s">
        <v>5114</v>
      </c>
    </row>
    <row r="1589" spans="1:17">
      <c r="A1589" s="290" t="s">
        <v>4076</v>
      </c>
      <c r="B1589" s="290" t="s">
        <v>4448</v>
      </c>
      <c r="C1589" s="290" t="s">
        <v>669</v>
      </c>
      <c r="P1589" s="290" t="s">
        <v>669</v>
      </c>
      <c r="Q1589" s="290" t="s">
        <v>4448</v>
      </c>
    </row>
    <row r="1590" spans="1:17">
      <c r="A1590" s="239" t="s">
        <v>7623</v>
      </c>
      <c r="B1590" s="239" t="s">
        <v>7818</v>
      </c>
      <c r="C1590" s="291" t="s">
        <v>3966</v>
      </c>
      <c r="P1590" s="291" t="s">
        <v>3966</v>
      </c>
      <c r="Q1590" s="239" t="s">
        <v>7818</v>
      </c>
    </row>
    <row r="1591" spans="1:17">
      <c r="A1591" s="239" t="s">
        <v>7623</v>
      </c>
      <c r="B1591" s="239" t="s">
        <v>7755</v>
      </c>
      <c r="C1591" s="291" t="s">
        <v>3862</v>
      </c>
      <c r="P1591" s="291" t="s">
        <v>3862</v>
      </c>
      <c r="Q1591" s="239" t="s">
        <v>7755</v>
      </c>
    </row>
    <row r="1592" spans="1:17">
      <c r="A1592" s="239" t="s">
        <v>7623</v>
      </c>
      <c r="B1592" s="239" t="s">
        <v>7724</v>
      </c>
      <c r="C1592" s="291" t="s">
        <v>3829</v>
      </c>
      <c r="P1592" s="291" t="s">
        <v>3829</v>
      </c>
      <c r="Q1592" s="239" t="s">
        <v>7724</v>
      </c>
    </row>
    <row r="1593" spans="1:17">
      <c r="A1593" s="239" t="s">
        <v>6480</v>
      </c>
      <c r="B1593" s="239" t="s">
        <v>6501</v>
      </c>
      <c r="C1593" s="291" t="s">
        <v>2630</v>
      </c>
      <c r="P1593" s="291" t="s">
        <v>2630</v>
      </c>
      <c r="Q1593" s="239" t="s">
        <v>6501</v>
      </c>
    </row>
    <row r="1594" spans="1:17">
      <c r="A1594" s="290" t="s">
        <v>4519</v>
      </c>
      <c r="B1594" s="290" t="s">
        <v>5307</v>
      </c>
      <c r="C1594" s="290" t="s">
        <v>1577</v>
      </c>
      <c r="P1594" s="290" t="s">
        <v>1577</v>
      </c>
      <c r="Q1594" s="290" t="s">
        <v>5307</v>
      </c>
    </row>
    <row r="1595" spans="1:17">
      <c r="A1595" s="239" t="s">
        <v>4524</v>
      </c>
      <c r="B1595" s="239" t="s">
        <v>4645</v>
      </c>
      <c r="C1595" s="291" t="s">
        <v>859</v>
      </c>
      <c r="P1595" s="291" t="s">
        <v>859</v>
      </c>
      <c r="Q1595" s="239" t="s">
        <v>4645</v>
      </c>
    </row>
    <row r="1596" spans="1:17">
      <c r="A1596" s="290" t="s">
        <v>4519</v>
      </c>
      <c r="B1596" s="290" t="s">
        <v>4993</v>
      </c>
      <c r="C1596" s="290" t="s">
        <v>1221</v>
      </c>
      <c r="P1596" s="290" t="s">
        <v>1221</v>
      </c>
      <c r="Q1596" s="290" t="s">
        <v>4993</v>
      </c>
    </row>
    <row r="1597" spans="1:17">
      <c r="A1597" s="239" t="s">
        <v>4077</v>
      </c>
      <c r="B1597" s="239" t="s">
        <v>6649</v>
      </c>
      <c r="C1597" s="291" t="s">
        <v>2786</v>
      </c>
      <c r="P1597" s="291" t="s">
        <v>2786</v>
      </c>
      <c r="Q1597" s="239" t="s">
        <v>6649</v>
      </c>
    </row>
    <row r="1598" spans="1:17">
      <c r="A1598" s="239" t="s">
        <v>4077</v>
      </c>
      <c r="B1598" s="239" t="s">
        <v>6645</v>
      </c>
      <c r="C1598" s="291" t="s">
        <v>2782</v>
      </c>
      <c r="P1598" s="291" t="s">
        <v>2782</v>
      </c>
      <c r="Q1598" s="239" t="s">
        <v>6645</v>
      </c>
    </row>
    <row r="1599" spans="1:17">
      <c r="A1599" s="239" t="s">
        <v>4077</v>
      </c>
      <c r="B1599" s="239" t="s">
        <v>6634</v>
      </c>
      <c r="C1599" s="291" t="s">
        <v>2771</v>
      </c>
      <c r="P1599" s="291" t="s">
        <v>2771</v>
      </c>
      <c r="Q1599" s="239" t="s">
        <v>6634</v>
      </c>
    </row>
    <row r="1600" spans="1:17">
      <c r="A1600" s="239" t="s">
        <v>4077</v>
      </c>
      <c r="B1600" s="239" t="s">
        <v>6654</v>
      </c>
      <c r="C1600" s="291" t="s">
        <v>2791</v>
      </c>
      <c r="P1600" s="291" t="s">
        <v>2791</v>
      </c>
      <c r="Q1600" s="239" t="s">
        <v>6654</v>
      </c>
    </row>
    <row r="1601" spans="1:17">
      <c r="A1601" s="239" t="s">
        <v>4077</v>
      </c>
      <c r="B1601" s="239" t="s">
        <v>6681</v>
      </c>
      <c r="C1601" s="291" t="s">
        <v>6682</v>
      </c>
      <c r="P1601" s="291" t="s">
        <v>6682</v>
      </c>
      <c r="Q1601" s="239" t="s">
        <v>6681</v>
      </c>
    </row>
    <row r="1602" spans="1:17">
      <c r="A1602" s="239" t="s">
        <v>4077</v>
      </c>
      <c r="B1602" s="239" t="s">
        <v>6566</v>
      </c>
      <c r="C1602" s="291" t="s">
        <v>2697</v>
      </c>
      <c r="P1602" s="291" t="s">
        <v>2697</v>
      </c>
      <c r="Q1602" s="239" t="s">
        <v>6566</v>
      </c>
    </row>
    <row r="1603" spans="1:17">
      <c r="A1603" s="239" t="s">
        <v>4077</v>
      </c>
      <c r="B1603" s="239" t="s">
        <v>6547</v>
      </c>
      <c r="C1603" s="291" t="s">
        <v>2676</v>
      </c>
      <c r="P1603" s="291" t="s">
        <v>2676</v>
      </c>
      <c r="Q1603" s="239" t="s">
        <v>6547</v>
      </c>
    </row>
    <row r="1604" spans="1:17">
      <c r="A1604" s="239" t="s">
        <v>4077</v>
      </c>
      <c r="B1604" s="239" t="s">
        <v>6662</v>
      </c>
      <c r="C1604" s="291" t="s">
        <v>2799</v>
      </c>
      <c r="P1604" s="291" t="s">
        <v>2799</v>
      </c>
      <c r="Q1604" s="239" t="s">
        <v>6662</v>
      </c>
    </row>
    <row r="1605" spans="1:17">
      <c r="A1605" s="290" t="s">
        <v>4076</v>
      </c>
      <c r="B1605" s="290" t="s">
        <v>5561</v>
      </c>
      <c r="C1605" s="290" t="s">
        <v>1672</v>
      </c>
      <c r="P1605" s="290" t="s">
        <v>1672</v>
      </c>
      <c r="Q1605" s="290" t="s">
        <v>5561</v>
      </c>
    </row>
    <row r="1606" spans="1:17">
      <c r="A1606" s="290" t="s">
        <v>4076</v>
      </c>
      <c r="B1606" s="290" t="s">
        <v>5885</v>
      </c>
      <c r="C1606" s="290" t="s">
        <v>1976</v>
      </c>
      <c r="P1606" s="290" t="s">
        <v>1976</v>
      </c>
      <c r="Q1606" s="290" t="s">
        <v>5885</v>
      </c>
    </row>
    <row r="1607" spans="1:17">
      <c r="A1607" s="290" t="s">
        <v>4076</v>
      </c>
      <c r="B1607" s="290" t="s">
        <v>5886</v>
      </c>
      <c r="C1607" s="290" t="s">
        <v>1977</v>
      </c>
      <c r="P1607" s="290" t="s">
        <v>1977</v>
      </c>
      <c r="Q1607" s="290" t="s">
        <v>5886</v>
      </c>
    </row>
    <row r="1608" spans="1:17">
      <c r="A1608" s="290" t="s">
        <v>4076</v>
      </c>
      <c r="B1608" s="290" t="s">
        <v>6243</v>
      </c>
      <c r="C1608" s="290" t="s">
        <v>2362</v>
      </c>
      <c r="P1608" s="290" t="s">
        <v>2362</v>
      </c>
      <c r="Q1608" s="290" t="s">
        <v>6243</v>
      </c>
    </row>
    <row r="1609" spans="1:17">
      <c r="A1609" s="290" t="s">
        <v>4076</v>
      </c>
      <c r="B1609" s="290" t="s">
        <v>6249</v>
      </c>
      <c r="C1609" s="290" t="s">
        <v>2370</v>
      </c>
      <c r="P1609" s="290" t="s">
        <v>2370</v>
      </c>
      <c r="Q1609" s="290" t="s">
        <v>6249</v>
      </c>
    </row>
    <row r="1610" spans="1:17">
      <c r="A1610" s="290" t="s">
        <v>4076</v>
      </c>
      <c r="B1610" s="290" t="s">
        <v>2367</v>
      </c>
      <c r="C1610" s="290" t="s">
        <v>2366</v>
      </c>
      <c r="P1610" s="290" t="s">
        <v>2366</v>
      </c>
      <c r="Q1610" s="290" t="s">
        <v>2367</v>
      </c>
    </row>
    <row r="1611" spans="1:17">
      <c r="A1611" s="290" t="s">
        <v>4076</v>
      </c>
      <c r="B1611" s="290" t="s">
        <v>6250</v>
      </c>
      <c r="C1611" s="290" t="s">
        <v>2371</v>
      </c>
      <c r="P1611" s="290" t="s">
        <v>2371</v>
      </c>
      <c r="Q1611" s="290" t="s">
        <v>6250</v>
      </c>
    </row>
    <row r="1612" spans="1:17">
      <c r="A1612" s="290" t="s">
        <v>4076</v>
      </c>
      <c r="B1612" s="290" t="s">
        <v>6272</v>
      </c>
      <c r="C1612" s="290" t="s">
        <v>2395</v>
      </c>
      <c r="P1612" s="290" t="s">
        <v>2395</v>
      </c>
      <c r="Q1612" s="290" t="s">
        <v>6272</v>
      </c>
    </row>
    <row r="1613" spans="1:17">
      <c r="A1613" s="290" t="s">
        <v>4076</v>
      </c>
      <c r="B1613" s="290" t="s">
        <v>6253</v>
      </c>
      <c r="C1613" s="290" t="s">
        <v>2374</v>
      </c>
      <c r="P1613" s="290" t="s">
        <v>2374</v>
      </c>
      <c r="Q1613" s="290" t="s">
        <v>6253</v>
      </c>
    </row>
    <row r="1614" spans="1:17">
      <c r="A1614" s="290" t="s">
        <v>4076</v>
      </c>
      <c r="B1614" s="290" t="s">
        <v>6251</v>
      </c>
      <c r="C1614" s="290" t="s">
        <v>2372</v>
      </c>
      <c r="P1614" s="290" t="s">
        <v>2372</v>
      </c>
      <c r="Q1614" s="290" t="s">
        <v>6251</v>
      </c>
    </row>
    <row r="1615" spans="1:17">
      <c r="A1615" s="290" t="s">
        <v>4076</v>
      </c>
      <c r="B1615" s="290" t="s">
        <v>6252</v>
      </c>
      <c r="C1615" s="290" t="s">
        <v>2373</v>
      </c>
      <c r="P1615" s="290" t="s">
        <v>2373</v>
      </c>
      <c r="Q1615" s="290" t="s">
        <v>6252</v>
      </c>
    </row>
    <row r="1616" spans="1:17">
      <c r="A1616" s="292" t="s">
        <v>4077</v>
      </c>
      <c r="B1616" s="239" t="s">
        <v>6557</v>
      </c>
      <c r="C1616" s="291" t="s">
        <v>2688</v>
      </c>
      <c r="P1616" s="291" t="s">
        <v>2688</v>
      </c>
      <c r="Q1616" s="239" t="s">
        <v>6557</v>
      </c>
    </row>
    <row r="1617" spans="1:17">
      <c r="A1617" s="239" t="s">
        <v>4077</v>
      </c>
      <c r="B1617" s="239" t="s">
        <v>6636</v>
      </c>
      <c r="C1617" s="291" t="s">
        <v>2773</v>
      </c>
      <c r="P1617" s="291" t="s">
        <v>2773</v>
      </c>
      <c r="Q1617" s="239" t="s">
        <v>6636</v>
      </c>
    </row>
    <row r="1618" spans="1:17">
      <c r="A1618" s="239" t="s">
        <v>4077</v>
      </c>
      <c r="B1618" s="239" t="s">
        <v>6629</v>
      </c>
      <c r="C1618" s="291" t="s">
        <v>2766</v>
      </c>
      <c r="P1618" s="291" t="s">
        <v>2766</v>
      </c>
      <c r="Q1618" s="239" t="s">
        <v>6629</v>
      </c>
    </row>
    <row r="1619" spans="1:17">
      <c r="A1619" s="239" t="s">
        <v>4077</v>
      </c>
      <c r="B1619" s="239" t="s">
        <v>6489</v>
      </c>
      <c r="C1619" s="291" t="s">
        <v>2616</v>
      </c>
      <c r="P1619" s="291" t="s">
        <v>2616</v>
      </c>
      <c r="Q1619" s="239" t="s">
        <v>6489</v>
      </c>
    </row>
    <row r="1620" spans="1:17">
      <c r="A1620" s="239" t="s">
        <v>4077</v>
      </c>
      <c r="B1620" s="239" t="s">
        <v>6633</v>
      </c>
      <c r="C1620" s="291" t="s">
        <v>2770</v>
      </c>
      <c r="P1620" s="291" t="s">
        <v>2770</v>
      </c>
      <c r="Q1620" s="239" t="s">
        <v>6633</v>
      </c>
    </row>
    <row r="1621" spans="1:17">
      <c r="A1621" s="239" t="s">
        <v>4077</v>
      </c>
      <c r="B1621" s="239" t="s">
        <v>6563</v>
      </c>
      <c r="C1621" s="291" t="s">
        <v>2694</v>
      </c>
      <c r="P1621" s="291" t="s">
        <v>2694</v>
      </c>
      <c r="Q1621" s="239" t="s">
        <v>6563</v>
      </c>
    </row>
    <row r="1622" spans="1:17">
      <c r="A1622" s="239" t="s">
        <v>4077</v>
      </c>
      <c r="B1622" s="239" t="s">
        <v>6640</v>
      </c>
      <c r="C1622" s="291" t="s">
        <v>2777</v>
      </c>
      <c r="P1622" s="291" t="s">
        <v>2777</v>
      </c>
      <c r="Q1622" s="239" t="s">
        <v>6640</v>
      </c>
    </row>
    <row r="1623" spans="1:17">
      <c r="A1623" s="239" t="s">
        <v>4077</v>
      </c>
      <c r="B1623" s="239" t="s">
        <v>6639</v>
      </c>
      <c r="C1623" s="291" t="s">
        <v>2776</v>
      </c>
      <c r="P1623" s="291" t="s">
        <v>2776</v>
      </c>
      <c r="Q1623" s="239" t="s">
        <v>6639</v>
      </c>
    </row>
    <row r="1624" spans="1:17">
      <c r="A1624" s="239" t="s">
        <v>4077</v>
      </c>
      <c r="B1624" s="239" t="s">
        <v>6647</v>
      </c>
      <c r="C1624" s="291" t="s">
        <v>2784</v>
      </c>
      <c r="P1624" s="291" t="s">
        <v>2784</v>
      </c>
      <c r="Q1624" s="239" t="s">
        <v>6647</v>
      </c>
    </row>
    <row r="1625" spans="1:17">
      <c r="A1625" s="239" t="s">
        <v>4077</v>
      </c>
      <c r="B1625" s="239" t="s">
        <v>6642</v>
      </c>
      <c r="C1625" s="291" t="s">
        <v>2779</v>
      </c>
      <c r="P1625" s="291" t="s">
        <v>2779</v>
      </c>
      <c r="Q1625" s="239" t="s">
        <v>6642</v>
      </c>
    </row>
    <row r="1626" spans="1:17">
      <c r="A1626" s="239" t="s">
        <v>4077</v>
      </c>
      <c r="B1626" s="239" t="s">
        <v>6641</v>
      </c>
      <c r="C1626" s="291" t="s">
        <v>2778</v>
      </c>
      <c r="P1626" s="291" t="s">
        <v>2778</v>
      </c>
      <c r="Q1626" s="239" t="s">
        <v>6641</v>
      </c>
    </row>
    <row r="1627" spans="1:17">
      <c r="A1627" s="292" t="s">
        <v>4524</v>
      </c>
      <c r="B1627" s="239" t="s">
        <v>1596</v>
      </c>
      <c r="C1627" s="291" t="s">
        <v>1595</v>
      </c>
      <c r="P1627" s="291" t="s">
        <v>1595</v>
      </c>
      <c r="Q1627" s="239" t="s">
        <v>1596</v>
      </c>
    </row>
    <row r="1628" spans="1:17">
      <c r="A1628" s="290" t="s">
        <v>4519</v>
      </c>
      <c r="B1628" s="290" t="s">
        <v>5202</v>
      </c>
      <c r="C1628" s="290" t="s">
        <v>1458</v>
      </c>
      <c r="P1628" s="290" t="s">
        <v>1458</v>
      </c>
      <c r="Q1628" s="290" t="s">
        <v>5202</v>
      </c>
    </row>
    <row r="1629" spans="1:17">
      <c r="A1629" s="290" t="s">
        <v>4519</v>
      </c>
      <c r="B1629" s="290" t="s">
        <v>5222</v>
      </c>
      <c r="C1629" s="290" t="s">
        <v>1478</v>
      </c>
      <c r="P1629" s="290" t="s">
        <v>1478</v>
      </c>
      <c r="Q1629" s="290" t="s">
        <v>5222</v>
      </c>
    </row>
    <row r="1630" spans="1:17">
      <c r="A1630" s="239" t="s">
        <v>4524</v>
      </c>
      <c r="B1630" s="239" t="s">
        <v>4819</v>
      </c>
      <c r="C1630" s="291" t="s">
        <v>1039</v>
      </c>
      <c r="P1630" s="291" t="s">
        <v>1039</v>
      </c>
      <c r="Q1630" s="239" t="s">
        <v>4819</v>
      </c>
    </row>
    <row r="1631" spans="1:17">
      <c r="A1631" s="239" t="s">
        <v>4524</v>
      </c>
      <c r="B1631" s="239" t="s">
        <v>4875</v>
      </c>
      <c r="C1631" s="291" t="s">
        <v>1100</v>
      </c>
      <c r="P1631" s="291" t="s">
        <v>1100</v>
      </c>
      <c r="Q1631" s="239" t="s">
        <v>4875</v>
      </c>
    </row>
    <row r="1632" spans="1:17">
      <c r="A1632" s="239" t="s">
        <v>4524</v>
      </c>
      <c r="B1632" s="239" t="s">
        <v>4878</v>
      </c>
      <c r="C1632" s="291" t="s">
        <v>1103</v>
      </c>
      <c r="P1632" s="291" t="s">
        <v>1103</v>
      </c>
      <c r="Q1632" s="239" t="s">
        <v>4878</v>
      </c>
    </row>
    <row r="1633" spans="1:17">
      <c r="A1633" s="239" t="s">
        <v>5665</v>
      </c>
      <c r="B1633" s="239" t="s">
        <v>5686</v>
      </c>
      <c r="C1633" s="291" t="s">
        <v>1792</v>
      </c>
      <c r="P1633" s="291" t="s">
        <v>1792</v>
      </c>
      <c r="Q1633" s="239" t="s">
        <v>5686</v>
      </c>
    </row>
    <row r="1634" spans="1:17">
      <c r="A1634" s="239" t="s">
        <v>4524</v>
      </c>
      <c r="B1634" s="239" t="s">
        <v>4808</v>
      </c>
      <c r="C1634" s="291" t="s">
        <v>1027</v>
      </c>
      <c r="P1634" s="291" t="s">
        <v>1027</v>
      </c>
      <c r="Q1634" s="239" t="s">
        <v>4808</v>
      </c>
    </row>
    <row r="1635" spans="1:17">
      <c r="A1635" s="239" t="s">
        <v>4524</v>
      </c>
      <c r="B1635" s="239" t="s">
        <v>4874</v>
      </c>
      <c r="C1635" s="291" t="s">
        <v>1099</v>
      </c>
      <c r="P1635" s="291" t="s">
        <v>1099</v>
      </c>
      <c r="Q1635" s="239" t="s">
        <v>4874</v>
      </c>
    </row>
    <row r="1636" spans="1:17">
      <c r="A1636" s="239" t="s">
        <v>5764</v>
      </c>
      <c r="B1636" s="239" t="s">
        <v>6746</v>
      </c>
      <c r="C1636" s="291" t="s">
        <v>2838</v>
      </c>
      <c r="P1636" s="291" t="s">
        <v>2838</v>
      </c>
      <c r="Q1636" s="239" t="s">
        <v>6746</v>
      </c>
    </row>
    <row r="1637" spans="1:17">
      <c r="A1637" s="290" t="s">
        <v>4519</v>
      </c>
      <c r="B1637" s="290" t="s">
        <v>5251</v>
      </c>
      <c r="C1637" s="290" t="s">
        <v>1507</v>
      </c>
      <c r="P1637" s="290" t="s">
        <v>1507</v>
      </c>
      <c r="Q1637" s="290" t="s">
        <v>5251</v>
      </c>
    </row>
    <row r="1638" spans="1:17">
      <c r="A1638" s="239" t="s">
        <v>4524</v>
      </c>
      <c r="B1638" s="239" t="s">
        <v>4796</v>
      </c>
      <c r="C1638" s="291" t="s">
        <v>1015</v>
      </c>
      <c r="P1638" s="291" t="s">
        <v>1015</v>
      </c>
      <c r="Q1638" s="239" t="s">
        <v>4796</v>
      </c>
    </row>
    <row r="1639" spans="1:17">
      <c r="A1639" s="292" t="s">
        <v>4077</v>
      </c>
      <c r="B1639" s="239" t="s">
        <v>6651</v>
      </c>
      <c r="C1639" s="291" t="s">
        <v>2788</v>
      </c>
      <c r="P1639" s="291" t="s">
        <v>2788</v>
      </c>
      <c r="Q1639" s="239" t="s">
        <v>6651</v>
      </c>
    </row>
    <row r="1640" spans="1:17">
      <c r="A1640" s="239" t="s">
        <v>4077</v>
      </c>
      <c r="B1640" s="239" t="s">
        <v>6670</v>
      </c>
      <c r="C1640" s="291" t="s">
        <v>2807</v>
      </c>
      <c r="P1640" s="291" t="s">
        <v>2807</v>
      </c>
      <c r="Q1640" s="239" t="s">
        <v>6670</v>
      </c>
    </row>
    <row r="1641" spans="1:17">
      <c r="A1641" s="290" t="s">
        <v>4519</v>
      </c>
      <c r="B1641" s="290" t="s">
        <v>5198</v>
      </c>
      <c r="C1641" s="290" t="s">
        <v>1454</v>
      </c>
      <c r="P1641" s="290" t="s">
        <v>1454</v>
      </c>
      <c r="Q1641" s="290" t="s">
        <v>5198</v>
      </c>
    </row>
    <row r="1642" spans="1:17">
      <c r="A1642" s="239" t="s">
        <v>6480</v>
      </c>
      <c r="B1642" s="239" t="s">
        <v>6536</v>
      </c>
      <c r="C1642" s="291" t="s">
        <v>2665</v>
      </c>
      <c r="P1642" s="291" t="s">
        <v>2665</v>
      </c>
      <c r="Q1642" s="239" t="s">
        <v>6536</v>
      </c>
    </row>
    <row r="1643" spans="1:17">
      <c r="A1643" s="290" t="s">
        <v>4519</v>
      </c>
      <c r="B1643" s="290" t="s">
        <v>1424</v>
      </c>
      <c r="C1643" s="290" t="s">
        <v>1423</v>
      </c>
      <c r="P1643" s="290" t="s">
        <v>1423</v>
      </c>
      <c r="Q1643" s="290" t="s">
        <v>1424</v>
      </c>
    </row>
    <row r="1644" spans="1:17">
      <c r="A1644" s="290" t="s">
        <v>4519</v>
      </c>
      <c r="B1644" s="290" t="s">
        <v>5418</v>
      </c>
      <c r="C1644" s="290" t="s">
        <v>5419</v>
      </c>
      <c r="P1644" s="290" t="s">
        <v>5419</v>
      </c>
      <c r="Q1644" s="290" t="s">
        <v>5418</v>
      </c>
    </row>
    <row r="1645" spans="1:17">
      <c r="A1645" s="290" t="s">
        <v>4519</v>
      </c>
      <c r="B1645" s="290" t="s">
        <v>5418</v>
      </c>
      <c r="C1645" s="290" t="s">
        <v>5494</v>
      </c>
      <c r="P1645" s="290" t="s">
        <v>5494</v>
      </c>
      <c r="Q1645" s="290" t="s">
        <v>5418</v>
      </c>
    </row>
    <row r="1646" spans="1:17">
      <c r="A1646" s="290" t="s">
        <v>4519</v>
      </c>
      <c r="B1646" s="290" t="s">
        <v>5180</v>
      </c>
      <c r="C1646" s="290" t="s">
        <v>1434</v>
      </c>
      <c r="P1646" s="290" t="s">
        <v>1434</v>
      </c>
      <c r="Q1646" s="290" t="s">
        <v>5180</v>
      </c>
    </row>
    <row r="1647" spans="1:17">
      <c r="A1647" s="239" t="s">
        <v>7623</v>
      </c>
      <c r="B1647" s="239" t="s">
        <v>7770</v>
      </c>
      <c r="C1647" s="291" t="s">
        <v>3881</v>
      </c>
      <c r="P1647" s="291" t="s">
        <v>3881</v>
      </c>
      <c r="Q1647" s="239" t="s">
        <v>7770</v>
      </c>
    </row>
    <row r="1648" spans="1:17">
      <c r="A1648" s="239" t="s">
        <v>7623</v>
      </c>
      <c r="B1648" s="239" t="s">
        <v>7747</v>
      </c>
      <c r="C1648" s="291" t="s">
        <v>3854</v>
      </c>
      <c r="P1648" s="291" t="s">
        <v>3854</v>
      </c>
      <c r="Q1648" s="239" t="s">
        <v>7747</v>
      </c>
    </row>
    <row r="1649" spans="1:17">
      <c r="A1649" s="290" t="s">
        <v>4075</v>
      </c>
      <c r="B1649" s="290" t="s">
        <v>7427</v>
      </c>
      <c r="C1649" s="290" t="s">
        <v>3535</v>
      </c>
      <c r="P1649" s="290" t="s">
        <v>3535</v>
      </c>
      <c r="Q1649" s="290" t="s">
        <v>7427</v>
      </c>
    </row>
    <row r="1650" spans="1:17">
      <c r="A1650" s="290" t="s">
        <v>4075</v>
      </c>
      <c r="B1650" s="290" t="s">
        <v>7428</v>
      </c>
      <c r="C1650" s="290" t="s">
        <v>3536</v>
      </c>
      <c r="P1650" s="290" t="s">
        <v>3536</v>
      </c>
      <c r="Q1650" s="290" t="s">
        <v>7428</v>
      </c>
    </row>
    <row r="1651" spans="1:17">
      <c r="A1651" s="239" t="s">
        <v>5764</v>
      </c>
      <c r="B1651" s="239" t="s">
        <v>7257</v>
      </c>
      <c r="C1651" s="291" t="s">
        <v>3362</v>
      </c>
      <c r="P1651" s="291" t="s">
        <v>3362</v>
      </c>
      <c r="Q1651" s="239" t="s">
        <v>7257</v>
      </c>
    </row>
    <row r="1652" spans="1:17">
      <c r="A1652" s="239" t="s">
        <v>5764</v>
      </c>
      <c r="B1652" s="239" t="s">
        <v>7446</v>
      </c>
      <c r="C1652" s="291" t="s">
        <v>3554</v>
      </c>
      <c r="P1652" s="291" t="s">
        <v>3554</v>
      </c>
      <c r="Q1652" s="239" t="s">
        <v>7446</v>
      </c>
    </row>
    <row r="1653" spans="1:17">
      <c r="A1653" s="239" t="s">
        <v>5764</v>
      </c>
      <c r="B1653" s="239" t="s">
        <v>7478</v>
      </c>
      <c r="C1653" s="291" t="s">
        <v>3584</v>
      </c>
      <c r="P1653" s="291" t="s">
        <v>3584</v>
      </c>
      <c r="Q1653" s="239" t="s">
        <v>7478</v>
      </c>
    </row>
    <row r="1654" spans="1:17">
      <c r="A1654" s="239" t="s">
        <v>6741</v>
      </c>
      <c r="B1654" s="239" t="s">
        <v>7562</v>
      </c>
      <c r="C1654" s="291" t="s">
        <v>7563</v>
      </c>
      <c r="P1654" s="291" t="s">
        <v>7563</v>
      </c>
      <c r="Q1654" s="239" t="s">
        <v>7562</v>
      </c>
    </row>
    <row r="1655" spans="1:17">
      <c r="A1655" s="290" t="s">
        <v>4075</v>
      </c>
      <c r="B1655" s="290" t="s">
        <v>7569</v>
      </c>
      <c r="C1655" s="290" t="s">
        <v>3673</v>
      </c>
      <c r="P1655" s="290" t="s">
        <v>3673</v>
      </c>
      <c r="Q1655" s="290" t="s">
        <v>7569</v>
      </c>
    </row>
    <row r="1656" spans="1:17">
      <c r="A1656" s="290" t="s">
        <v>4075</v>
      </c>
      <c r="B1656" s="290" t="s">
        <v>7421</v>
      </c>
      <c r="C1656" s="290" t="s">
        <v>3529</v>
      </c>
      <c r="P1656" s="290" t="s">
        <v>3529</v>
      </c>
      <c r="Q1656" s="290" t="s">
        <v>7421</v>
      </c>
    </row>
    <row r="1657" spans="1:17">
      <c r="A1657" s="239" t="s">
        <v>5764</v>
      </c>
      <c r="B1657" s="239" t="s">
        <v>7611</v>
      </c>
      <c r="C1657" s="291" t="s">
        <v>3709</v>
      </c>
      <c r="P1657" s="291" t="s">
        <v>3709</v>
      </c>
      <c r="Q1657" s="239" t="s">
        <v>7611</v>
      </c>
    </row>
    <row r="1658" spans="1:17">
      <c r="A1658" s="239" t="s">
        <v>5764</v>
      </c>
      <c r="B1658" s="239" t="s">
        <v>7536</v>
      </c>
      <c r="C1658" s="291" t="s">
        <v>3642</v>
      </c>
      <c r="P1658" s="291" t="s">
        <v>3642</v>
      </c>
      <c r="Q1658" s="239" t="s">
        <v>7536</v>
      </c>
    </row>
    <row r="1659" spans="1:17">
      <c r="A1659" s="290" t="s">
        <v>4075</v>
      </c>
      <c r="B1659" s="290" t="s">
        <v>7465</v>
      </c>
      <c r="C1659" s="290" t="s">
        <v>3573</v>
      </c>
      <c r="P1659" s="290" t="s">
        <v>3573</v>
      </c>
      <c r="Q1659" s="290" t="s">
        <v>7465</v>
      </c>
    </row>
    <row r="1660" spans="1:17">
      <c r="A1660" s="290" t="s">
        <v>6723</v>
      </c>
      <c r="B1660" s="290" t="s">
        <v>7599</v>
      </c>
      <c r="C1660" s="290" t="s">
        <v>3703</v>
      </c>
      <c r="P1660" s="290" t="s">
        <v>3703</v>
      </c>
      <c r="Q1660" s="290" t="s">
        <v>7599</v>
      </c>
    </row>
    <row r="1661" spans="1:17">
      <c r="A1661" s="290" t="s">
        <v>6723</v>
      </c>
      <c r="B1661" s="290" t="s">
        <v>6941</v>
      </c>
      <c r="C1661" s="290" t="s">
        <v>3042</v>
      </c>
      <c r="P1661" s="290" t="s">
        <v>3042</v>
      </c>
      <c r="Q1661" s="290" t="s">
        <v>6941</v>
      </c>
    </row>
    <row r="1662" spans="1:17">
      <c r="A1662" s="290" t="s">
        <v>6723</v>
      </c>
      <c r="B1662" s="290" t="s">
        <v>7594</v>
      </c>
      <c r="C1662" s="290" t="s">
        <v>3698</v>
      </c>
      <c r="P1662" s="290" t="s">
        <v>3698</v>
      </c>
      <c r="Q1662" s="290" t="s">
        <v>7594</v>
      </c>
    </row>
    <row r="1663" spans="1:17">
      <c r="A1663" s="239" t="s">
        <v>5764</v>
      </c>
      <c r="B1663" s="239" t="s">
        <v>7130</v>
      </c>
      <c r="C1663" s="291" t="s">
        <v>3235</v>
      </c>
      <c r="P1663" s="291" t="s">
        <v>3235</v>
      </c>
      <c r="Q1663" s="239" t="s">
        <v>7130</v>
      </c>
    </row>
    <row r="1664" spans="1:17">
      <c r="A1664" s="290" t="s">
        <v>4075</v>
      </c>
      <c r="B1664" s="290" t="s">
        <v>7189</v>
      </c>
      <c r="C1664" s="290" t="s">
        <v>3294</v>
      </c>
      <c r="P1664" s="290" t="s">
        <v>3294</v>
      </c>
      <c r="Q1664" s="290" t="s">
        <v>7189</v>
      </c>
    </row>
    <row r="1665" spans="1:17">
      <c r="A1665" s="290" t="s">
        <v>4075</v>
      </c>
      <c r="B1665" s="290" t="s">
        <v>6917</v>
      </c>
      <c r="C1665" s="290" t="s">
        <v>3018</v>
      </c>
      <c r="P1665" s="290" t="s">
        <v>3018</v>
      </c>
      <c r="Q1665" s="290" t="s">
        <v>6917</v>
      </c>
    </row>
    <row r="1666" spans="1:17">
      <c r="A1666" s="290" t="s">
        <v>4075</v>
      </c>
      <c r="B1666" s="290" t="s">
        <v>6970</v>
      </c>
      <c r="C1666" s="290" t="s">
        <v>3069</v>
      </c>
      <c r="P1666" s="290" t="s">
        <v>3069</v>
      </c>
      <c r="Q1666" s="290" t="s">
        <v>6970</v>
      </c>
    </row>
    <row r="1667" spans="1:17">
      <c r="A1667" s="239" t="s">
        <v>5764</v>
      </c>
      <c r="B1667" s="239" t="s">
        <v>7396</v>
      </c>
      <c r="C1667" s="291" t="s">
        <v>3502</v>
      </c>
      <c r="P1667" s="291" t="s">
        <v>3502</v>
      </c>
      <c r="Q1667" s="239" t="s">
        <v>7396</v>
      </c>
    </row>
    <row r="1668" spans="1:17">
      <c r="A1668" s="239" t="s">
        <v>5764</v>
      </c>
      <c r="B1668" s="239" t="s">
        <v>7383</v>
      </c>
      <c r="C1668" s="291" t="s">
        <v>3489</v>
      </c>
      <c r="P1668" s="291" t="s">
        <v>3489</v>
      </c>
      <c r="Q1668" s="239" t="s">
        <v>7383</v>
      </c>
    </row>
    <row r="1669" spans="1:17">
      <c r="A1669" s="239" t="s">
        <v>5764</v>
      </c>
      <c r="B1669" s="239" t="s">
        <v>6864</v>
      </c>
      <c r="C1669" s="291" t="s">
        <v>2963</v>
      </c>
      <c r="P1669" s="291" t="s">
        <v>2963</v>
      </c>
      <c r="Q1669" s="239" t="s">
        <v>6864</v>
      </c>
    </row>
    <row r="1670" spans="1:17">
      <c r="A1670" s="239" t="s">
        <v>5764</v>
      </c>
      <c r="B1670" s="239" t="s">
        <v>6996</v>
      </c>
      <c r="C1670" s="291" t="s">
        <v>3097</v>
      </c>
      <c r="P1670" s="291" t="s">
        <v>3097</v>
      </c>
      <c r="Q1670" s="239" t="s">
        <v>6996</v>
      </c>
    </row>
    <row r="1671" spans="1:17">
      <c r="A1671" s="239" t="s">
        <v>5764</v>
      </c>
      <c r="B1671" s="239" t="s">
        <v>6775</v>
      </c>
      <c r="C1671" s="291" t="s">
        <v>2867</v>
      </c>
      <c r="P1671" s="291" t="s">
        <v>2867</v>
      </c>
      <c r="Q1671" s="239" t="s">
        <v>6775</v>
      </c>
    </row>
    <row r="1672" spans="1:17">
      <c r="A1672" s="239" t="s">
        <v>5764</v>
      </c>
      <c r="B1672" s="239" t="s">
        <v>6776</v>
      </c>
      <c r="C1672" s="291" t="s">
        <v>2868</v>
      </c>
      <c r="P1672" s="291" t="s">
        <v>2868</v>
      </c>
      <c r="Q1672" s="239" t="s">
        <v>6776</v>
      </c>
    </row>
    <row r="1673" spans="1:17">
      <c r="A1673" s="239" t="s">
        <v>5764</v>
      </c>
      <c r="B1673" s="239" t="s">
        <v>6776</v>
      </c>
      <c r="C1673" s="291" t="s">
        <v>2869</v>
      </c>
      <c r="P1673" s="291" t="s">
        <v>2869</v>
      </c>
      <c r="Q1673" s="239" t="s">
        <v>6776</v>
      </c>
    </row>
    <row r="1674" spans="1:17">
      <c r="A1674" s="239" t="s">
        <v>5764</v>
      </c>
      <c r="B1674" s="239" t="s">
        <v>7400</v>
      </c>
      <c r="C1674" s="291" t="s">
        <v>3506</v>
      </c>
      <c r="P1674" s="291" t="s">
        <v>3506</v>
      </c>
      <c r="Q1674" s="239" t="s">
        <v>7400</v>
      </c>
    </row>
    <row r="1675" spans="1:17">
      <c r="A1675" s="239" t="s">
        <v>5764</v>
      </c>
      <c r="B1675" s="239" t="s">
        <v>6777</v>
      </c>
      <c r="C1675" s="291" t="s">
        <v>2870</v>
      </c>
      <c r="P1675" s="291" t="s">
        <v>2870</v>
      </c>
      <c r="Q1675" s="239" t="s">
        <v>6777</v>
      </c>
    </row>
    <row r="1676" spans="1:17">
      <c r="A1676" s="239" t="s">
        <v>5764</v>
      </c>
      <c r="B1676" s="239" t="s">
        <v>7174</v>
      </c>
      <c r="C1676" s="291" t="s">
        <v>3279</v>
      </c>
      <c r="P1676" s="291" t="s">
        <v>3279</v>
      </c>
      <c r="Q1676" s="239" t="s">
        <v>7174</v>
      </c>
    </row>
    <row r="1677" spans="1:17">
      <c r="A1677" s="239" t="s">
        <v>5764</v>
      </c>
      <c r="B1677" s="239" t="s">
        <v>6932</v>
      </c>
      <c r="C1677" s="291" t="s">
        <v>3033</v>
      </c>
      <c r="P1677" s="291" t="s">
        <v>3033</v>
      </c>
      <c r="Q1677" s="239" t="s">
        <v>6932</v>
      </c>
    </row>
    <row r="1678" spans="1:17">
      <c r="A1678" s="239" t="s">
        <v>5764</v>
      </c>
      <c r="B1678" s="239" t="s">
        <v>6935</v>
      </c>
      <c r="C1678" s="291" t="s">
        <v>3036</v>
      </c>
      <c r="P1678" s="291" t="s">
        <v>3036</v>
      </c>
      <c r="Q1678" s="239" t="s">
        <v>6935</v>
      </c>
    </row>
    <row r="1679" spans="1:17">
      <c r="A1679" s="239" t="s">
        <v>5764</v>
      </c>
      <c r="B1679" s="239" t="s">
        <v>7180</v>
      </c>
      <c r="C1679" s="291" t="s">
        <v>3285</v>
      </c>
      <c r="P1679" s="291" t="s">
        <v>3285</v>
      </c>
      <c r="Q1679" s="239" t="s">
        <v>7180</v>
      </c>
    </row>
    <row r="1680" spans="1:17">
      <c r="A1680" s="239" t="s">
        <v>5764</v>
      </c>
      <c r="B1680" s="239" t="s">
        <v>7212</v>
      </c>
      <c r="C1680" s="291" t="s">
        <v>3317</v>
      </c>
      <c r="P1680" s="291" t="s">
        <v>3317</v>
      </c>
      <c r="Q1680" s="239" t="s">
        <v>7212</v>
      </c>
    </row>
    <row r="1681" spans="1:17">
      <c r="A1681" s="239" t="s">
        <v>5764</v>
      </c>
      <c r="B1681" s="239" t="s">
        <v>6898</v>
      </c>
      <c r="C1681" s="291" t="s">
        <v>2997</v>
      </c>
      <c r="P1681" s="291" t="s">
        <v>2997</v>
      </c>
      <c r="Q1681" s="239" t="s">
        <v>6898</v>
      </c>
    </row>
    <row r="1682" spans="1:17">
      <c r="A1682" s="239" t="s">
        <v>5764</v>
      </c>
      <c r="B1682" s="239" t="s">
        <v>6934</v>
      </c>
      <c r="C1682" s="291" t="s">
        <v>3035</v>
      </c>
      <c r="P1682" s="291" t="s">
        <v>3035</v>
      </c>
      <c r="Q1682" s="239" t="s">
        <v>6934</v>
      </c>
    </row>
    <row r="1683" spans="1:17">
      <c r="A1683" s="239" t="s">
        <v>5764</v>
      </c>
      <c r="B1683" s="239" t="s">
        <v>7522</v>
      </c>
      <c r="C1683" s="291" t="s">
        <v>3628</v>
      </c>
      <c r="P1683" s="291" t="s">
        <v>3628</v>
      </c>
      <c r="Q1683" s="239" t="s">
        <v>7522</v>
      </c>
    </row>
    <row r="1684" spans="1:17">
      <c r="A1684" s="239" t="s">
        <v>5764</v>
      </c>
      <c r="B1684" s="239" t="s">
        <v>7466</v>
      </c>
      <c r="C1684" s="291" t="s">
        <v>3574</v>
      </c>
      <c r="P1684" s="291" t="s">
        <v>3574</v>
      </c>
      <c r="Q1684" s="239" t="s">
        <v>7466</v>
      </c>
    </row>
    <row r="1685" spans="1:17">
      <c r="A1685" s="239" t="s">
        <v>5764</v>
      </c>
      <c r="B1685" s="239" t="s">
        <v>7533</v>
      </c>
      <c r="C1685" s="291" t="s">
        <v>3639</v>
      </c>
      <c r="P1685" s="291" t="s">
        <v>3639</v>
      </c>
      <c r="Q1685" s="239" t="s">
        <v>7533</v>
      </c>
    </row>
    <row r="1686" spans="1:17">
      <c r="A1686" s="239" t="s">
        <v>5764</v>
      </c>
      <c r="B1686" s="239" t="s">
        <v>7356</v>
      </c>
      <c r="C1686" s="291" t="s">
        <v>3462</v>
      </c>
      <c r="P1686" s="291" t="s">
        <v>3462</v>
      </c>
      <c r="Q1686" s="239" t="s">
        <v>7356</v>
      </c>
    </row>
    <row r="1687" spans="1:17">
      <c r="A1687" s="239" t="s">
        <v>5764</v>
      </c>
      <c r="B1687" s="239" t="s">
        <v>6824</v>
      </c>
      <c r="C1687" s="291" t="s">
        <v>2921</v>
      </c>
      <c r="P1687" s="291" t="s">
        <v>2921</v>
      </c>
      <c r="Q1687" s="239" t="s">
        <v>6824</v>
      </c>
    </row>
    <row r="1688" spans="1:17">
      <c r="A1688" s="239" t="s">
        <v>5764</v>
      </c>
      <c r="B1688" s="239" t="s">
        <v>7294</v>
      </c>
      <c r="C1688" s="291" t="s">
        <v>3399</v>
      </c>
      <c r="P1688" s="291" t="s">
        <v>3399</v>
      </c>
      <c r="Q1688" s="239" t="s">
        <v>7294</v>
      </c>
    </row>
    <row r="1689" spans="1:17">
      <c r="A1689" s="239" t="s">
        <v>5764</v>
      </c>
      <c r="B1689" s="239" t="s">
        <v>6836</v>
      </c>
      <c r="C1689" s="291" t="s">
        <v>2933</v>
      </c>
      <c r="P1689" s="291" t="s">
        <v>2933</v>
      </c>
      <c r="Q1689" s="239" t="s">
        <v>6836</v>
      </c>
    </row>
    <row r="1690" spans="1:17">
      <c r="A1690" s="239" t="s">
        <v>5764</v>
      </c>
      <c r="B1690" s="239" t="s">
        <v>7173</v>
      </c>
      <c r="C1690" s="291" t="s">
        <v>3278</v>
      </c>
      <c r="P1690" s="291" t="s">
        <v>3278</v>
      </c>
      <c r="Q1690" s="239" t="s">
        <v>7173</v>
      </c>
    </row>
    <row r="1691" spans="1:17">
      <c r="A1691" s="239" t="s">
        <v>5764</v>
      </c>
      <c r="B1691" s="239" t="s">
        <v>7333</v>
      </c>
      <c r="C1691" s="291" t="s">
        <v>3438</v>
      </c>
      <c r="P1691" s="291" t="s">
        <v>3438</v>
      </c>
      <c r="Q1691" s="239" t="s">
        <v>7333</v>
      </c>
    </row>
    <row r="1692" spans="1:17">
      <c r="A1692" s="239" t="s">
        <v>5764</v>
      </c>
      <c r="B1692" s="239" t="s">
        <v>7176</v>
      </c>
      <c r="C1692" s="291" t="s">
        <v>3281</v>
      </c>
      <c r="P1692" s="291" t="s">
        <v>3281</v>
      </c>
      <c r="Q1692" s="239" t="s">
        <v>7176</v>
      </c>
    </row>
    <row r="1693" spans="1:17">
      <c r="A1693" s="239" t="s">
        <v>5764</v>
      </c>
      <c r="B1693" s="239" t="s">
        <v>7442</v>
      </c>
      <c r="C1693" s="291" t="s">
        <v>3550</v>
      </c>
      <c r="P1693" s="291" t="s">
        <v>3550</v>
      </c>
      <c r="Q1693" s="239" t="s">
        <v>7442</v>
      </c>
    </row>
    <row r="1694" spans="1:17">
      <c r="A1694" s="239" t="s">
        <v>5764</v>
      </c>
      <c r="B1694" s="239" t="s">
        <v>7332</v>
      </c>
      <c r="C1694" s="291" t="s">
        <v>3437</v>
      </c>
      <c r="P1694" s="291" t="s">
        <v>3437</v>
      </c>
      <c r="Q1694" s="239" t="s">
        <v>7332</v>
      </c>
    </row>
    <row r="1695" spans="1:17">
      <c r="A1695" s="239" t="s">
        <v>5764</v>
      </c>
      <c r="B1695" s="239" t="s">
        <v>7342</v>
      </c>
      <c r="C1695" s="291" t="s">
        <v>3448</v>
      </c>
      <c r="P1695" s="291" t="s">
        <v>3448</v>
      </c>
      <c r="Q1695" s="239" t="s">
        <v>7342</v>
      </c>
    </row>
    <row r="1696" spans="1:17">
      <c r="A1696" s="239" t="s">
        <v>5764</v>
      </c>
      <c r="B1696" s="239" t="s">
        <v>7261</v>
      </c>
      <c r="C1696" s="291" t="s">
        <v>3366</v>
      </c>
      <c r="P1696" s="291" t="s">
        <v>3366</v>
      </c>
      <c r="Q1696" s="239" t="s">
        <v>7261</v>
      </c>
    </row>
    <row r="1697" spans="1:17">
      <c r="A1697" s="239" t="s">
        <v>5764</v>
      </c>
      <c r="B1697" s="239" t="s">
        <v>7389</v>
      </c>
      <c r="C1697" s="291" t="s">
        <v>3495</v>
      </c>
      <c r="P1697" s="291" t="s">
        <v>3495</v>
      </c>
      <c r="Q1697" s="239" t="s">
        <v>7389</v>
      </c>
    </row>
    <row r="1698" spans="1:17">
      <c r="A1698" s="239" t="s">
        <v>5764</v>
      </c>
      <c r="B1698" s="239" t="s">
        <v>6876</v>
      </c>
      <c r="C1698" s="291" t="s">
        <v>2975</v>
      </c>
      <c r="P1698" s="291" t="s">
        <v>2975</v>
      </c>
      <c r="Q1698" s="239" t="s">
        <v>6876</v>
      </c>
    </row>
    <row r="1699" spans="1:17">
      <c r="A1699" s="239" t="s">
        <v>5764</v>
      </c>
      <c r="B1699" s="239" t="s">
        <v>7349</v>
      </c>
      <c r="C1699" s="291" t="s">
        <v>3455</v>
      </c>
      <c r="P1699" s="291" t="s">
        <v>3455</v>
      </c>
      <c r="Q1699" s="239" t="s">
        <v>7349</v>
      </c>
    </row>
    <row r="1700" spans="1:17">
      <c r="A1700" s="239" t="s">
        <v>5764</v>
      </c>
      <c r="B1700" s="239" t="s">
        <v>7208</v>
      </c>
      <c r="C1700" s="291" t="s">
        <v>3313</v>
      </c>
      <c r="P1700" s="291" t="s">
        <v>3313</v>
      </c>
      <c r="Q1700" s="239" t="s">
        <v>7208</v>
      </c>
    </row>
    <row r="1701" spans="1:17">
      <c r="A1701" s="239" t="s">
        <v>5764</v>
      </c>
      <c r="B1701" s="239" t="s">
        <v>7397</v>
      </c>
      <c r="C1701" s="291" t="s">
        <v>3503</v>
      </c>
      <c r="P1701" s="291" t="s">
        <v>3503</v>
      </c>
      <c r="Q1701" s="239" t="s">
        <v>7397</v>
      </c>
    </row>
    <row r="1702" spans="1:17">
      <c r="A1702" s="239" t="s">
        <v>5764</v>
      </c>
      <c r="B1702" s="239" t="s">
        <v>6992</v>
      </c>
      <c r="C1702" s="291" t="s">
        <v>3091</v>
      </c>
      <c r="P1702" s="291" t="s">
        <v>3091</v>
      </c>
      <c r="Q1702" s="239" t="s">
        <v>6992</v>
      </c>
    </row>
    <row r="1703" spans="1:17">
      <c r="A1703" s="239" t="s">
        <v>5764</v>
      </c>
      <c r="B1703" s="239" t="s">
        <v>7538</v>
      </c>
      <c r="C1703" s="291" t="s">
        <v>3644</v>
      </c>
      <c r="P1703" s="291" t="s">
        <v>3644</v>
      </c>
      <c r="Q1703" s="239" t="s">
        <v>7538</v>
      </c>
    </row>
    <row r="1704" spans="1:17">
      <c r="A1704" s="239" t="s">
        <v>5764</v>
      </c>
      <c r="B1704" s="239" t="s">
        <v>7338</v>
      </c>
      <c r="C1704" s="291" t="s">
        <v>3443</v>
      </c>
      <c r="P1704" s="291" t="s">
        <v>3443</v>
      </c>
      <c r="Q1704" s="239" t="s">
        <v>7338</v>
      </c>
    </row>
    <row r="1705" spans="1:17">
      <c r="A1705" s="239" t="s">
        <v>5764</v>
      </c>
      <c r="B1705" s="239" t="s">
        <v>7263</v>
      </c>
      <c r="C1705" s="291" t="s">
        <v>3368</v>
      </c>
      <c r="P1705" s="291" t="s">
        <v>3368</v>
      </c>
      <c r="Q1705" s="239" t="s">
        <v>7263</v>
      </c>
    </row>
    <row r="1706" spans="1:17">
      <c r="A1706" s="239" t="s">
        <v>5764</v>
      </c>
      <c r="B1706" s="239" t="s">
        <v>6802</v>
      </c>
      <c r="C1706" s="291" t="s">
        <v>2895</v>
      </c>
      <c r="P1706" s="291" t="s">
        <v>2895</v>
      </c>
      <c r="Q1706" s="239" t="s">
        <v>6802</v>
      </c>
    </row>
    <row r="1707" spans="1:17">
      <c r="A1707" s="239" t="s">
        <v>5764</v>
      </c>
      <c r="B1707" s="239" t="s">
        <v>7139</v>
      </c>
      <c r="C1707" s="291" t="s">
        <v>3244</v>
      </c>
      <c r="P1707" s="291" t="s">
        <v>3244</v>
      </c>
      <c r="Q1707" s="239" t="s">
        <v>7139</v>
      </c>
    </row>
    <row r="1708" spans="1:17">
      <c r="A1708" s="239" t="s">
        <v>5764</v>
      </c>
      <c r="B1708" s="239" t="s">
        <v>7143</v>
      </c>
      <c r="C1708" s="291" t="s">
        <v>3248</v>
      </c>
      <c r="P1708" s="291" t="s">
        <v>3248</v>
      </c>
      <c r="Q1708" s="239" t="s">
        <v>7143</v>
      </c>
    </row>
    <row r="1709" spans="1:17">
      <c r="A1709" s="239" t="s">
        <v>5764</v>
      </c>
      <c r="B1709" s="239" t="s">
        <v>7391</v>
      </c>
      <c r="C1709" s="291" t="s">
        <v>3497</v>
      </c>
      <c r="P1709" s="291" t="s">
        <v>3497</v>
      </c>
      <c r="Q1709" s="239" t="s">
        <v>7391</v>
      </c>
    </row>
    <row r="1710" spans="1:17">
      <c r="A1710" s="239" t="s">
        <v>5764</v>
      </c>
      <c r="B1710" s="239" t="s">
        <v>7392</v>
      </c>
      <c r="C1710" s="291" t="s">
        <v>3498</v>
      </c>
      <c r="P1710" s="291" t="s">
        <v>3498</v>
      </c>
      <c r="Q1710" s="239" t="s">
        <v>7392</v>
      </c>
    </row>
    <row r="1711" spans="1:17">
      <c r="A1711" s="239" t="s">
        <v>5764</v>
      </c>
      <c r="B1711" s="239" t="s">
        <v>7269</v>
      </c>
      <c r="C1711" s="291" t="s">
        <v>3374</v>
      </c>
      <c r="P1711" s="291" t="s">
        <v>3374</v>
      </c>
      <c r="Q1711" s="239" t="s">
        <v>7269</v>
      </c>
    </row>
    <row r="1712" spans="1:17">
      <c r="A1712" s="239" t="s">
        <v>5764</v>
      </c>
      <c r="B1712" s="239" t="s">
        <v>7388</v>
      </c>
      <c r="C1712" s="291" t="s">
        <v>3494</v>
      </c>
      <c r="P1712" s="291" t="s">
        <v>3494</v>
      </c>
      <c r="Q1712" s="239" t="s">
        <v>7388</v>
      </c>
    </row>
    <row r="1713" spans="1:17">
      <c r="A1713" s="239" t="s">
        <v>5764</v>
      </c>
      <c r="B1713" s="239" t="s">
        <v>7399</v>
      </c>
      <c r="C1713" s="291" t="s">
        <v>3505</v>
      </c>
      <c r="P1713" s="291" t="s">
        <v>3505</v>
      </c>
      <c r="Q1713" s="239" t="s">
        <v>7399</v>
      </c>
    </row>
    <row r="1714" spans="1:17">
      <c r="A1714" s="239" t="s">
        <v>5764</v>
      </c>
      <c r="B1714" s="239" t="s">
        <v>7559</v>
      </c>
      <c r="C1714" s="291" t="s">
        <v>3665</v>
      </c>
      <c r="P1714" s="291" t="s">
        <v>3665</v>
      </c>
      <c r="Q1714" s="239" t="s">
        <v>7559</v>
      </c>
    </row>
    <row r="1715" spans="1:17">
      <c r="A1715" s="239" t="s">
        <v>5764</v>
      </c>
      <c r="B1715" s="239" t="s">
        <v>6931</v>
      </c>
      <c r="C1715" s="291" t="s">
        <v>3032</v>
      </c>
      <c r="P1715" s="291" t="s">
        <v>3032</v>
      </c>
      <c r="Q1715" s="239" t="s">
        <v>6931</v>
      </c>
    </row>
    <row r="1716" spans="1:17">
      <c r="A1716" s="239" t="s">
        <v>5764</v>
      </c>
      <c r="B1716" s="239" t="s">
        <v>7322</v>
      </c>
      <c r="C1716" s="291" t="s">
        <v>3427</v>
      </c>
      <c r="P1716" s="291" t="s">
        <v>3427</v>
      </c>
      <c r="Q1716" s="239" t="s">
        <v>7322</v>
      </c>
    </row>
    <row r="1717" spans="1:17">
      <c r="A1717" s="239" t="s">
        <v>5764</v>
      </c>
      <c r="B1717" s="239" t="s">
        <v>7393</v>
      </c>
      <c r="C1717" s="291" t="s">
        <v>3499</v>
      </c>
      <c r="P1717" s="291" t="s">
        <v>3499</v>
      </c>
      <c r="Q1717" s="239" t="s">
        <v>7393</v>
      </c>
    </row>
    <row r="1718" spans="1:17">
      <c r="A1718" s="239" t="s">
        <v>5764</v>
      </c>
      <c r="B1718" s="239" t="s">
        <v>6804</v>
      </c>
      <c r="C1718" s="291" t="s">
        <v>2897</v>
      </c>
      <c r="P1718" s="291" t="s">
        <v>2897</v>
      </c>
      <c r="Q1718" s="239" t="s">
        <v>6804</v>
      </c>
    </row>
    <row r="1719" spans="1:17">
      <c r="A1719" s="239" t="s">
        <v>5764</v>
      </c>
      <c r="B1719" s="239" t="s">
        <v>7378</v>
      </c>
      <c r="C1719" s="291" t="s">
        <v>3484</v>
      </c>
      <c r="P1719" s="291" t="s">
        <v>3484</v>
      </c>
      <c r="Q1719" s="239" t="s">
        <v>7378</v>
      </c>
    </row>
    <row r="1720" spans="1:17">
      <c r="A1720" s="239" t="s">
        <v>5764</v>
      </c>
      <c r="B1720" s="239" t="s">
        <v>6877</v>
      </c>
      <c r="C1720" s="291" t="s">
        <v>2976</v>
      </c>
      <c r="P1720" s="291" t="s">
        <v>2976</v>
      </c>
      <c r="Q1720" s="239" t="s">
        <v>6877</v>
      </c>
    </row>
    <row r="1721" spans="1:17">
      <c r="A1721" s="239" t="s">
        <v>5764</v>
      </c>
      <c r="B1721" s="239" t="s">
        <v>6814</v>
      </c>
      <c r="C1721" s="291" t="s">
        <v>2907</v>
      </c>
      <c r="P1721" s="291" t="s">
        <v>2907</v>
      </c>
      <c r="Q1721" s="239" t="s">
        <v>6814</v>
      </c>
    </row>
    <row r="1722" spans="1:17">
      <c r="A1722" s="239" t="s">
        <v>5764</v>
      </c>
      <c r="B1722" s="239" t="s">
        <v>7240</v>
      </c>
      <c r="C1722" s="291" t="s">
        <v>3345</v>
      </c>
      <c r="P1722" s="291" t="s">
        <v>3345</v>
      </c>
      <c r="Q1722" s="239" t="s">
        <v>7240</v>
      </c>
    </row>
    <row r="1723" spans="1:17">
      <c r="A1723" s="239" t="s">
        <v>5764</v>
      </c>
      <c r="B1723" s="239" t="s">
        <v>7182</v>
      </c>
      <c r="C1723" s="291" t="s">
        <v>3287</v>
      </c>
      <c r="P1723" s="291" t="s">
        <v>3287</v>
      </c>
      <c r="Q1723" s="239" t="s">
        <v>7182</v>
      </c>
    </row>
    <row r="1724" spans="1:17">
      <c r="A1724" s="239" t="s">
        <v>5764</v>
      </c>
      <c r="B1724" s="239" t="s">
        <v>7262</v>
      </c>
      <c r="C1724" s="291" t="s">
        <v>3367</v>
      </c>
      <c r="P1724" s="291" t="s">
        <v>3367</v>
      </c>
      <c r="Q1724" s="239" t="s">
        <v>7262</v>
      </c>
    </row>
    <row r="1725" spans="1:17">
      <c r="A1725" s="239" t="s">
        <v>5764</v>
      </c>
      <c r="B1725" s="239" t="s">
        <v>7287</v>
      </c>
      <c r="C1725" s="291" t="s">
        <v>3392</v>
      </c>
      <c r="P1725" s="291" t="s">
        <v>3392</v>
      </c>
      <c r="Q1725" s="239" t="s">
        <v>7287</v>
      </c>
    </row>
    <row r="1726" spans="1:17">
      <c r="A1726" s="239" t="s">
        <v>5764</v>
      </c>
      <c r="B1726" s="239" t="s">
        <v>7542</v>
      </c>
      <c r="C1726" s="291" t="s">
        <v>3648</v>
      </c>
      <c r="P1726" s="291" t="s">
        <v>3648</v>
      </c>
      <c r="Q1726" s="239" t="s">
        <v>7542</v>
      </c>
    </row>
    <row r="1727" spans="1:17">
      <c r="A1727" s="239" t="s">
        <v>5764</v>
      </c>
      <c r="B1727" s="239" t="s">
        <v>6858</v>
      </c>
      <c r="C1727" s="291" t="s">
        <v>2957</v>
      </c>
      <c r="P1727" s="291" t="s">
        <v>2957</v>
      </c>
      <c r="Q1727" s="239" t="s">
        <v>6858</v>
      </c>
    </row>
    <row r="1728" spans="1:17">
      <c r="A1728" s="239" t="s">
        <v>5764</v>
      </c>
      <c r="B1728" s="239" t="s">
        <v>6933</v>
      </c>
      <c r="C1728" s="291" t="s">
        <v>3034</v>
      </c>
      <c r="P1728" s="291" t="s">
        <v>3034</v>
      </c>
      <c r="Q1728" s="239" t="s">
        <v>6933</v>
      </c>
    </row>
    <row r="1729" spans="1:17">
      <c r="A1729" s="239" t="s">
        <v>5764</v>
      </c>
      <c r="B1729" s="239" t="s">
        <v>6950</v>
      </c>
      <c r="C1729" s="291" t="s">
        <v>3051</v>
      </c>
      <c r="P1729" s="291" t="s">
        <v>3051</v>
      </c>
      <c r="Q1729" s="239" t="s">
        <v>6950</v>
      </c>
    </row>
    <row r="1730" spans="1:17">
      <c r="A1730" s="239" t="s">
        <v>5764</v>
      </c>
      <c r="B1730" s="239" t="s">
        <v>6865</v>
      </c>
      <c r="C1730" s="291" t="s">
        <v>2964</v>
      </c>
      <c r="P1730" s="291" t="s">
        <v>2964</v>
      </c>
      <c r="Q1730" s="239" t="s">
        <v>6865</v>
      </c>
    </row>
    <row r="1731" spans="1:17">
      <c r="A1731" s="239" t="s">
        <v>5764</v>
      </c>
      <c r="B1731" s="239" t="s">
        <v>7172</v>
      </c>
      <c r="C1731" s="291" t="s">
        <v>3277</v>
      </c>
      <c r="P1731" s="291" t="s">
        <v>3277</v>
      </c>
      <c r="Q1731" s="239" t="s">
        <v>7172</v>
      </c>
    </row>
    <row r="1732" spans="1:17">
      <c r="A1732" s="239" t="s">
        <v>5764</v>
      </c>
      <c r="B1732" s="239" t="s">
        <v>7395</v>
      </c>
      <c r="C1732" s="291" t="s">
        <v>3501</v>
      </c>
      <c r="P1732" s="291" t="s">
        <v>3501</v>
      </c>
      <c r="Q1732" s="239" t="s">
        <v>7395</v>
      </c>
    </row>
    <row r="1733" spans="1:17">
      <c r="A1733" s="239" t="s">
        <v>5764</v>
      </c>
      <c r="B1733" s="239" t="s">
        <v>7024</v>
      </c>
      <c r="C1733" s="291" t="s">
        <v>3125</v>
      </c>
      <c r="P1733" s="291" t="s">
        <v>3125</v>
      </c>
      <c r="Q1733" s="239" t="s">
        <v>7024</v>
      </c>
    </row>
    <row r="1734" spans="1:17">
      <c r="A1734" s="239" t="s">
        <v>5764</v>
      </c>
      <c r="B1734" s="239" t="s">
        <v>6852</v>
      </c>
      <c r="C1734" s="291" t="s">
        <v>2951</v>
      </c>
      <c r="P1734" s="291" t="s">
        <v>2951</v>
      </c>
      <c r="Q1734" s="239" t="s">
        <v>6852</v>
      </c>
    </row>
    <row r="1735" spans="1:17">
      <c r="A1735" s="239" t="s">
        <v>5764</v>
      </c>
      <c r="B1735" s="239" t="s">
        <v>7436</v>
      </c>
      <c r="C1735" s="291" t="s">
        <v>3544</v>
      </c>
      <c r="P1735" s="291" t="s">
        <v>3544</v>
      </c>
      <c r="Q1735" s="239" t="s">
        <v>7436</v>
      </c>
    </row>
    <row r="1736" spans="1:17">
      <c r="A1736" s="239" t="s">
        <v>5764</v>
      </c>
      <c r="B1736" s="239" t="s">
        <v>7619</v>
      </c>
      <c r="C1736" s="291" t="s">
        <v>3717</v>
      </c>
      <c r="P1736" s="291" t="s">
        <v>3717</v>
      </c>
      <c r="Q1736" s="239" t="s">
        <v>7619</v>
      </c>
    </row>
    <row r="1737" spans="1:17">
      <c r="A1737" s="239" t="s">
        <v>5764</v>
      </c>
      <c r="B1737" s="239" t="s">
        <v>7350</v>
      </c>
      <c r="C1737" s="291" t="s">
        <v>3456</v>
      </c>
      <c r="P1737" s="291" t="s">
        <v>3456</v>
      </c>
      <c r="Q1737" s="239" t="s">
        <v>7350</v>
      </c>
    </row>
    <row r="1738" spans="1:17">
      <c r="A1738" s="239" t="s">
        <v>5764</v>
      </c>
      <c r="B1738" s="239" t="s">
        <v>7255</v>
      </c>
      <c r="C1738" s="291" t="s">
        <v>3360</v>
      </c>
      <c r="P1738" s="291" t="s">
        <v>3360</v>
      </c>
      <c r="Q1738" s="239" t="s">
        <v>7255</v>
      </c>
    </row>
    <row r="1739" spans="1:17">
      <c r="A1739" s="239" t="s">
        <v>5764</v>
      </c>
      <c r="B1739" s="239" t="s">
        <v>7620</v>
      </c>
      <c r="C1739" s="291" t="s">
        <v>3718</v>
      </c>
      <c r="P1739" s="291" t="s">
        <v>3718</v>
      </c>
      <c r="Q1739" s="239" t="s">
        <v>7620</v>
      </c>
    </row>
    <row r="1740" spans="1:17">
      <c r="A1740" s="239" t="s">
        <v>5764</v>
      </c>
      <c r="B1740" s="239" t="s">
        <v>7009</v>
      </c>
      <c r="C1740" s="291" t="s">
        <v>3110</v>
      </c>
      <c r="P1740" s="291" t="s">
        <v>3110</v>
      </c>
      <c r="Q1740" s="239" t="s">
        <v>7009</v>
      </c>
    </row>
    <row r="1741" spans="1:17">
      <c r="A1741" s="239" t="s">
        <v>5764</v>
      </c>
      <c r="B1741" s="239" t="s">
        <v>6957</v>
      </c>
      <c r="C1741" s="291" t="s">
        <v>3060</v>
      </c>
      <c r="P1741" s="291" t="s">
        <v>3060</v>
      </c>
      <c r="Q1741" s="239" t="s">
        <v>6957</v>
      </c>
    </row>
    <row r="1742" spans="1:17">
      <c r="A1742" s="239" t="s">
        <v>5764</v>
      </c>
      <c r="B1742" s="239" t="s">
        <v>7437</v>
      </c>
      <c r="C1742" s="291" t="s">
        <v>3545</v>
      </c>
      <c r="P1742" s="291" t="s">
        <v>3545</v>
      </c>
      <c r="Q1742" s="239" t="s">
        <v>7437</v>
      </c>
    </row>
    <row r="1743" spans="1:17">
      <c r="A1743" s="239" t="s">
        <v>5764</v>
      </c>
      <c r="B1743" s="239" t="s">
        <v>6964</v>
      </c>
      <c r="C1743" s="291" t="s">
        <v>3065</v>
      </c>
      <c r="P1743" s="291" t="s">
        <v>3065</v>
      </c>
      <c r="Q1743" s="239" t="s">
        <v>6964</v>
      </c>
    </row>
    <row r="1744" spans="1:17">
      <c r="A1744" s="239" t="s">
        <v>5764</v>
      </c>
      <c r="B1744" s="239" t="s">
        <v>6975</v>
      </c>
      <c r="C1744" s="291" t="s">
        <v>3074</v>
      </c>
      <c r="P1744" s="291" t="s">
        <v>3074</v>
      </c>
      <c r="Q1744" s="239" t="s">
        <v>6975</v>
      </c>
    </row>
    <row r="1745" spans="1:17">
      <c r="A1745" s="239" t="s">
        <v>5764</v>
      </c>
      <c r="B1745" s="239" t="s">
        <v>6803</v>
      </c>
      <c r="C1745" s="291" t="s">
        <v>2896</v>
      </c>
      <c r="P1745" s="291" t="s">
        <v>2896</v>
      </c>
      <c r="Q1745" s="239" t="s">
        <v>6803</v>
      </c>
    </row>
    <row r="1746" spans="1:17">
      <c r="A1746" s="239" t="s">
        <v>5764</v>
      </c>
      <c r="B1746" s="239" t="s">
        <v>7355</v>
      </c>
      <c r="C1746" s="291" t="s">
        <v>3461</v>
      </c>
      <c r="P1746" s="291" t="s">
        <v>3461</v>
      </c>
      <c r="Q1746" s="239" t="s">
        <v>7355</v>
      </c>
    </row>
    <row r="1747" spans="1:17">
      <c r="A1747" s="239" t="s">
        <v>5764</v>
      </c>
      <c r="B1747" s="239" t="s">
        <v>7207</v>
      </c>
      <c r="C1747" s="291" t="s">
        <v>3312</v>
      </c>
      <c r="P1747" s="291" t="s">
        <v>3312</v>
      </c>
      <c r="Q1747" s="239" t="s">
        <v>7207</v>
      </c>
    </row>
    <row r="1748" spans="1:17">
      <c r="A1748" s="239" t="s">
        <v>5764</v>
      </c>
      <c r="B1748" s="239" t="s">
        <v>7179</v>
      </c>
      <c r="C1748" s="291" t="s">
        <v>3284</v>
      </c>
      <c r="P1748" s="291" t="s">
        <v>3284</v>
      </c>
      <c r="Q1748" s="239" t="s">
        <v>7179</v>
      </c>
    </row>
    <row r="1749" spans="1:17">
      <c r="A1749" s="239" t="s">
        <v>5764</v>
      </c>
      <c r="B1749" s="239" t="s">
        <v>7292</v>
      </c>
      <c r="C1749" s="291" t="s">
        <v>3397</v>
      </c>
      <c r="P1749" s="291" t="s">
        <v>3397</v>
      </c>
      <c r="Q1749" s="239" t="s">
        <v>7292</v>
      </c>
    </row>
    <row r="1750" spans="1:17">
      <c r="A1750" s="239" t="s">
        <v>5764</v>
      </c>
      <c r="B1750" s="239" t="s">
        <v>7164</v>
      </c>
      <c r="C1750" s="291" t="s">
        <v>3269</v>
      </c>
      <c r="P1750" s="291" t="s">
        <v>3269</v>
      </c>
      <c r="Q1750" s="239" t="s">
        <v>7164</v>
      </c>
    </row>
    <row r="1751" spans="1:17">
      <c r="A1751" s="239" t="s">
        <v>5764</v>
      </c>
      <c r="B1751" s="239" t="s">
        <v>6994</v>
      </c>
      <c r="C1751" s="291" t="s">
        <v>3093</v>
      </c>
      <c r="P1751" s="291" t="s">
        <v>3093</v>
      </c>
      <c r="Q1751" s="239" t="s">
        <v>6994</v>
      </c>
    </row>
    <row r="1752" spans="1:17">
      <c r="A1752" s="239" t="s">
        <v>5764</v>
      </c>
      <c r="B1752" s="239" t="s">
        <v>7307</v>
      </c>
      <c r="C1752" s="291" t="s">
        <v>3412</v>
      </c>
      <c r="P1752" s="291" t="s">
        <v>3412</v>
      </c>
      <c r="Q1752" s="239" t="s">
        <v>7307</v>
      </c>
    </row>
    <row r="1753" spans="1:17">
      <c r="A1753" s="239" t="s">
        <v>5764</v>
      </c>
      <c r="B1753" s="239" t="s">
        <v>6923</v>
      </c>
      <c r="C1753" s="291" t="s">
        <v>3024</v>
      </c>
      <c r="P1753" s="291" t="s">
        <v>3024</v>
      </c>
      <c r="Q1753" s="239" t="s">
        <v>6923</v>
      </c>
    </row>
    <row r="1754" spans="1:17">
      <c r="A1754" s="239" t="s">
        <v>5764</v>
      </c>
      <c r="B1754" s="239" t="s">
        <v>7614</v>
      </c>
      <c r="C1754" s="291" t="s">
        <v>3712</v>
      </c>
      <c r="P1754" s="291" t="s">
        <v>3712</v>
      </c>
      <c r="Q1754" s="239" t="s">
        <v>7614</v>
      </c>
    </row>
    <row r="1755" spans="1:17">
      <c r="A1755" s="239" t="s">
        <v>5764</v>
      </c>
      <c r="B1755" s="239" t="s">
        <v>6958</v>
      </c>
      <c r="C1755" s="291" t="s">
        <v>3061</v>
      </c>
      <c r="P1755" s="291" t="s">
        <v>3061</v>
      </c>
      <c r="Q1755" s="239" t="s">
        <v>6958</v>
      </c>
    </row>
    <row r="1756" spans="1:17">
      <c r="A1756" s="239" t="s">
        <v>5764</v>
      </c>
      <c r="B1756" s="239" t="s">
        <v>6949</v>
      </c>
      <c r="C1756" s="291" t="s">
        <v>3050</v>
      </c>
      <c r="P1756" s="291" t="s">
        <v>3050</v>
      </c>
      <c r="Q1756" s="239" t="s">
        <v>6949</v>
      </c>
    </row>
    <row r="1757" spans="1:17">
      <c r="A1757" s="239" t="s">
        <v>5764</v>
      </c>
      <c r="B1757" s="239" t="s">
        <v>7223</v>
      </c>
      <c r="C1757" s="291" t="s">
        <v>3328</v>
      </c>
      <c r="P1757" s="291" t="s">
        <v>3328</v>
      </c>
      <c r="Q1757" s="239" t="s">
        <v>7223</v>
      </c>
    </row>
    <row r="1758" spans="1:17">
      <c r="A1758" s="239" t="s">
        <v>5764</v>
      </c>
      <c r="B1758" s="239" t="s">
        <v>7177</v>
      </c>
      <c r="C1758" s="291" t="s">
        <v>3282</v>
      </c>
      <c r="P1758" s="291" t="s">
        <v>3282</v>
      </c>
      <c r="Q1758" s="239" t="s">
        <v>7177</v>
      </c>
    </row>
    <row r="1759" spans="1:17">
      <c r="A1759" s="239" t="s">
        <v>5764</v>
      </c>
      <c r="B1759" s="239" t="s">
        <v>7434</v>
      </c>
      <c r="C1759" s="291" t="s">
        <v>3542</v>
      </c>
      <c r="P1759" s="291" t="s">
        <v>3542</v>
      </c>
      <c r="Q1759" s="239" t="s">
        <v>7434</v>
      </c>
    </row>
    <row r="1760" spans="1:17">
      <c r="A1760" s="239" t="s">
        <v>5764</v>
      </c>
      <c r="B1760" s="239" t="s">
        <v>7297</v>
      </c>
      <c r="C1760" s="291" t="s">
        <v>3402</v>
      </c>
      <c r="P1760" s="291" t="s">
        <v>3402</v>
      </c>
      <c r="Q1760" s="239" t="s">
        <v>7297</v>
      </c>
    </row>
    <row r="1761" spans="1:17">
      <c r="A1761" s="239" t="s">
        <v>5764</v>
      </c>
      <c r="B1761" s="239" t="s">
        <v>7248</v>
      </c>
      <c r="C1761" s="291" t="s">
        <v>3353</v>
      </c>
      <c r="P1761" s="291" t="s">
        <v>3353</v>
      </c>
      <c r="Q1761" s="239" t="s">
        <v>7248</v>
      </c>
    </row>
    <row r="1762" spans="1:17">
      <c r="A1762" s="239" t="s">
        <v>5764</v>
      </c>
      <c r="B1762" s="239" t="s">
        <v>6884</v>
      </c>
      <c r="C1762" s="291" t="s">
        <v>2983</v>
      </c>
      <c r="P1762" s="291" t="s">
        <v>2983</v>
      </c>
      <c r="Q1762" s="239" t="s">
        <v>6884</v>
      </c>
    </row>
    <row r="1763" spans="1:17">
      <c r="A1763" s="239" t="s">
        <v>5764</v>
      </c>
      <c r="B1763" s="239" t="s">
        <v>6927</v>
      </c>
      <c r="C1763" s="291" t="s">
        <v>3028</v>
      </c>
      <c r="P1763" s="291" t="s">
        <v>3028</v>
      </c>
      <c r="Q1763" s="239" t="s">
        <v>6927</v>
      </c>
    </row>
    <row r="1764" spans="1:17">
      <c r="A1764" s="239" t="s">
        <v>5764</v>
      </c>
      <c r="B1764" s="239" t="s">
        <v>3012</v>
      </c>
      <c r="C1764" s="291" t="s">
        <v>3011</v>
      </c>
      <c r="P1764" s="291" t="s">
        <v>3011</v>
      </c>
      <c r="Q1764" s="239" t="s">
        <v>3012</v>
      </c>
    </row>
    <row r="1765" spans="1:17">
      <c r="A1765" s="239" t="s">
        <v>5764</v>
      </c>
      <c r="B1765" s="239" t="s">
        <v>7279</v>
      </c>
      <c r="C1765" s="291" t="s">
        <v>3384</v>
      </c>
      <c r="P1765" s="291" t="s">
        <v>3384</v>
      </c>
      <c r="Q1765" s="239" t="s">
        <v>7279</v>
      </c>
    </row>
    <row r="1766" spans="1:17">
      <c r="A1766" s="239" t="s">
        <v>5764</v>
      </c>
      <c r="B1766" s="239" t="s">
        <v>7317</v>
      </c>
      <c r="C1766" s="291" t="s">
        <v>3422</v>
      </c>
      <c r="P1766" s="291" t="s">
        <v>3422</v>
      </c>
      <c r="Q1766" s="239" t="s">
        <v>7317</v>
      </c>
    </row>
    <row r="1767" spans="1:17">
      <c r="A1767" s="239" t="s">
        <v>5764</v>
      </c>
      <c r="B1767" s="239" t="s">
        <v>7596</v>
      </c>
      <c r="C1767" s="291" t="s">
        <v>3700</v>
      </c>
      <c r="P1767" s="291" t="s">
        <v>3700</v>
      </c>
      <c r="Q1767" s="239" t="s">
        <v>7596</v>
      </c>
    </row>
    <row r="1768" spans="1:17">
      <c r="A1768" s="239" t="s">
        <v>5764</v>
      </c>
      <c r="B1768" s="239" t="s">
        <v>6896</v>
      </c>
      <c r="C1768" s="291" t="s">
        <v>2995</v>
      </c>
      <c r="P1768" s="291" t="s">
        <v>2995</v>
      </c>
      <c r="Q1768" s="239" t="s">
        <v>6896</v>
      </c>
    </row>
    <row r="1769" spans="1:17">
      <c r="A1769" s="239" t="s">
        <v>5764</v>
      </c>
      <c r="B1769" s="239" t="s">
        <v>7613</v>
      </c>
      <c r="C1769" s="291" t="s">
        <v>3711</v>
      </c>
      <c r="P1769" s="291" t="s">
        <v>3711</v>
      </c>
      <c r="Q1769" s="239" t="s">
        <v>7613</v>
      </c>
    </row>
    <row r="1770" spans="1:17">
      <c r="A1770" s="239" t="s">
        <v>5764</v>
      </c>
      <c r="B1770" s="239" t="s">
        <v>7175</v>
      </c>
      <c r="C1770" s="291" t="s">
        <v>3280</v>
      </c>
      <c r="P1770" s="291" t="s">
        <v>3280</v>
      </c>
      <c r="Q1770" s="239" t="s">
        <v>7175</v>
      </c>
    </row>
    <row r="1771" spans="1:17">
      <c r="A1771" s="239" t="s">
        <v>5764</v>
      </c>
      <c r="B1771" s="239" t="s">
        <v>7457</v>
      </c>
      <c r="C1771" s="291" t="s">
        <v>3565</v>
      </c>
      <c r="P1771" s="291" t="s">
        <v>3565</v>
      </c>
      <c r="Q1771" s="239" t="s">
        <v>7457</v>
      </c>
    </row>
    <row r="1772" spans="1:17">
      <c r="A1772" s="239" t="s">
        <v>5764</v>
      </c>
      <c r="B1772" s="239" t="s">
        <v>7415</v>
      </c>
      <c r="C1772" s="291" t="s">
        <v>3521</v>
      </c>
      <c r="P1772" s="291" t="s">
        <v>3521</v>
      </c>
      <c r="Q1772" s="239" t="s">
        <v>7415</v>
      </c>
    </row>
    <row r="1773" spans="1:17">
      <c r="A1773" s="239" t="s">
        <v>5764</v>
      </c>
      <c r="B1773" s="239" t="s">
        <v>7367</v>
      </c>
      <c r="C1773" s="291" t="s">
        <v>3473</v>
      </c>
      <c r="P1773" s="291" t="s">
        <v>3473</v>
      </c>
      <c r="Q1773" s="239" t="s">
        <v>7367</v>
      </c>
    </row>
    <row r="1774" spans="1:17">
      <c r="A1774" s="239" t="s">
        <v>5764</v>
      </c>
      <c r="B1774" s="239" t="s">
        <v>7150</v>
      </c>
      <c r="C1774" s="291" t="s">
        <v>3255</v>
      </c>
      <c r="P1774" s="291" t="s">
        <v>3255</v>
      </c>
      <c r="Q1774" s="239" t="s">
        <v>7150</v>
      </c>
    </row>
    <row r="1775" spans="1:17">
      <c r="A1775" s="239" t="s">
        <v>5764</v>
      </c>
      <c r="B1775" s="239" t="s">
        <v>7621</v>
      </c>
      <c r="C1775" s="291" t="s">
        <v>3719</v>
      </c>
      <c r="P1775" s="291" t="s">
        <v>3719</v>
      </c>
      <c r="Q1775" s="239" t="s">
        <v>7621</v>
      </c>
    </row>
    <row r="1776" spans="1:17">
      <c r="A1776" s="239" t="s">
        <v>5764</v>
      </c>
      <c r="B1776" s="239" t="s">
        <v>7610</v>
      </c>
      <c r="C1776" s="291" t="s">
        <v>3708</v>
      </c>
      <c r="P1776" s="291" t="s">
        <v>3708</v>
      </c>
      <c r="Q1776" s="239" t="s">
        <v>7610</v>
      </c>
    </row>
    <row r="1777" spans="1:17">
      <c r="A1777" s="239" t="s">
        <v>5764</v>
      </c>
      <c r="B1777" s="239" t="s">
        <v>6859</v>
      </c>
      <c r="C1777" s="291" t="s">
        <v>2958</v>
      </c>
      <c r="P1777" s="291" t="s">
        <v>2958</v>
      </c>
      <c r="Q1777" s="239" t="s">
        <v>6859</v>
      </c>
    </row>
    <row r="1778" spans="1:17">
      <c r="A1778" s="239" t="s">
        <v>5764</v>
      </c>
      <c r="B1778" s="239" t="s">
        <v>7382</v>
      </c>
      <c r="C1778" s="291" t="s">
        <v>3488</v>
      </c>
      <c r="P1778" s="291" t="s">
        <v>3488</v>
      </c>
      <c r="Q1778" s="239" t="s">
        <v>7382</v>
      </c>
    </row>
    <row r="1779" spans="1:17">
      <c r="A1779" s="239" t="s">
        <v>5764</v>
      </c>
      <c r="B1779" s="239" t="s">
        <v>7289</v>
      </c>
      <c r="C1779" s="291" t="s">
        <v>3394</v>
      </c>
      <c r="P1779" s="291" t="s">
        <v>3394</v>
      </c>
      <c r="Q1779" s="239" t="s">
        <v>7289</v>
      </c>
    </row>
    <row r="1780" spans="1:17">
      <c r="A1780" s="239" t="s">
        <v>5764</v>
      </c>
      <c r="B1780" s="239" t="s">
        <v>7398</v>
      </c>
      <c r="C1780" s="291" t="s">
        <v>3504</v>
      </c>
      <c r="P1780" s="291" t="s">
        <v>3504</v>
      </c>
      <c r="Q1780" s="239" t="s">
        <v>7398</v>
      </c>
    </row>
    <row r="1781" spans="1:17">
      <c r="A1781" s="239" t="s">
        <v>5764</v>
      </c>
      <c r="B1781" s="239" t="s">
        <v>6900</v>
      </c>
      <c r="C1781" s="291" t="s">
        <v>2999</v>
      </c>
      <c r="P1781" s="291" t="s">
        <v>2999</v>
      </c>
      <c r="Q1781" s="239" t="s">
        <v>6900</v>
      </c>
    </row>
    <row r="1782" spans="1:17">
      <c r="A1782" s="239" t="s">
        <v>5764</v>
      </c>
      <c r="B1782" s="239" t="s">
        <v>7363</v>
      </c>
      <c r="C1782" s="291" t="s">
        <v>3469</v>
      </c>
      <c r="P1782" s="291" t="s">
        <v>3469</v>
      </c>
      <c r="Q1782" s="239" t="s">
        <v>7363</v>
      </c>
    </row>
    <row r="1783" spans="1:17">
      <c r="A1783" s="239" t="s">
        <v>5764</v>
      </c>
      <c r="B1783" s="239" t="s">
        <v>6942</v>
      </c>
      <c r="C1783" s="291" t="s">
        <v>3043</v>
      </c>
      <c r="P1783" s="291" t="s">
        <v>3043</v>
      </c>
      <c r="Q1783" s="239" t="s">
        <v>6942</v>
      </c>
    </row>
    <row r="1784" spans="1:17">
      <c r="A1784" s="239" t="s">
        <v>5764</v>
      </c>
      <c r="B1784" s="239" t="s">
        <v>7321</v>
      </c>
      <c r="C1784" s="291" t="s">
        <v>3426</v>
      </c>
      <c r="P1784" s="291" t="s">
        <v>3426</v>
      </c>
      <c r="Q1784" s="239" t="s">
        <v>7321</v>
      </c>
    </row>
    <row r="1785" spans="1:17">
      <c r="A1785" s="239" t="s">
        <v>5764</v>
      </c>
      <c r="B1785" s="239" t="s">
        <v>7206</v>
      </c>
      <c r="C1785" s="291" t="s">
        <v>3311</v>
      </c>
      <c r="P1785" s="291" t="s">
        <v>3311</v>
      </c>
      <c r="Q1785" s="239" t="s">
        <v>7206</v>
      </c>
    </row>
    <row r="1786" spans="1:17">
      <c r="A1786" s="239" t="s">
        <v>5764</v>
      </c>
      <c r="B1786" s="239" t="s">
        <v>7134</v>
      </c>
      <c r="C1786" s="291" t="s">
        <v>3239</v>
      </c>
      <c r="P1786" s="291" t="s">
        <v>3239</v>
      </c>
      <c r="Q1786" s="239" t="s">
        <v>7134</v>
      </c>
    </row>
    <row r="1787" spans="1:17">
      <c r="A1787" s="239" t="s">
        <v>5764</v>
      </c>
      <c r="B1787" s="239" t="s">
        <v>7265</v>
      </c>
      <c r="C1787" s="291" t="s">
        <v>3370</v>
      </c>
      <c r="P1787" s="291" t="s">
        <v>3370</v>
      </c>
      <c r="Q1787" s="239" t="s">
        <v>7265</v>
      </c>
    </row>
    <row r="1788" spans="1:17">
      <c r="A1788" s="239" t="s">
        <v>5764</v>
      </c>
      <c r="B1788" s="239" t="s">
        <v>7555</v>
      </c>
      <c r="C1788" s="291" t="s">
        <v>3661</v>
      </c>
      <c r="P1788" s="291" t="s">
        <v>3661</v>
      </c>
      <c r="Q1788" s="239" t="s">
        <v>7555</v>
      </c>
    </row>
    <row r="1789" spans="1:17">
      <c r="A1789" s="239" t="s">
        <v>5764</v>
      </c>
      <c r="B1789" s="239" t="s">
        <v>7345</v>
      </c>
      <c r="C1789" s="291" t="s">
        <v>3451</v>
      </c>
      <c r="P1789" s="291" t="s">
        <v>3451</v>
      </c>
      <c r="Q1789" s="239" t="s">
        <v>7345</v>
      </c>
    </row>
    <row r="1790" spans="1:17">
      <c r="A1790" s="239" t="s">
        <v>5764</v>
      </c>
      <c r="B1790" s="239" t="s">
        <v>7384</v>
      </c>
      <c r="C1790" s="291" t="s">
        <v>3490</v>
      </c>
      <c r="P1790" s="291" t="s">
        <v>3490</v>
      </c>
      <c r="Q1790" s="239" t="s">
        <v>7384</v>
      </c>
    </row>
    <row r="1791" spans="1:17">
      <c r="A1791" s="239" t="s">
        <v>5764</v>
      </c>
      <c r="B1791" s="239" t="s">
        <v>7040</v>
      </c>
      <c r="C1791" s="291" t="s">
        <v>3143</v>
      </c>
      <c r="P1791" s="291" t="s">
        <v>3143</v>
      </c>
      <c r="Q1791" s="239" t="s">
        <v>7040</v>
      </c>
    </row>
    <row r="1792" spans="1:17">
      <c r="A1792" s="239" t="s">
        <v>5764</v>
      </c>
      <c r="B1792" s="239" t="s">
        <v>7351</v>
      </c>
      <c r="C1792" s="291" t="s">
        <v>3457</v>
      </c>
      <c r="P1792" s="291" t="s">
        <v>3457</v>
      </c>
      <c r="Q1792" s="239" t="s">
        <v>7351</v>
      </c>
    </row>
    <row r="1793" spans="1:17">
      <c r="A1793" s="239" t="s">
        <v>5764</v>
      </c>
      <c r="B1793" s="239" t="s">
        <v>7247</v>
      </c>
      <c r="C1793" s="291" t="s">
        <v>3352</v>
      </c>
      <c r="P1793" s="291" t="s">
        <v>3352</v>
      </c>
      <c r="Q1793" s="239" t="s">
        <v>7247</v>
      </c>
    </row>
    <row r="1794" spans="1:17">
      <c r="A1794" s="239" t="s">
        <v>5764</v>
      </c>
      <c r="B1794" s="239" t="s">
        <v>7264</v>
      </c>
      <c r="C1794" s="291" t="s">
        <v>3369</v>
      </c>
      <c r="P1794" s="291" t="s">
        <v>3369</v>
      </c>
      <c r="Q1794" s="239" t="s">
        <v>7264</v>
      </c>
    </row>
    <row r="1795" spans="1:17">
      <c r="A1795" s="239" t="s">
        <v>5764</v>
      </c>
      <c r="B1795" s="239" t="s">
        <v>6861</v>
      </c>
      <c r="C1795" s="291" t="s">
        <v>2960</v>
      </c>
      <c r="P1795" s="291" t="s">
        <v>2960</v>
      </c>
      <c r="Q1795" s="239" t="s">
        <v>6861</v>
      </c>
    </row>
    <row r="1796" spans="1:17">
      <c r="A1796" s="239" t="s">
        <v>5764</v>
      </c>
      <c r="B1796" s="239" t="s">
        <v>6995</v>
      </c>
      <c r="C1796" s="291" t="s">
        <v>3096</v>
      </c>
      <c r="P1796" s="291" t="s">
        <v>3096</v>
      </c>
      <c r="Q1796" s="239" t="s">
        <v>6995</v>
      </c>
    </row>
    <row r="1797" spans="1:17">
      <c r="A1797" s="239" t="s">
        <v>5764</v>
      </c>
      <c r="B1797" s="239" t="s">
        <v>7229</v>
      </c>
      <c r="C1797" s="291" t="s">
        <v>3334</v>
      </c>
      <c r="P1797" s="291" t="s">
        <v>3334</v>
      </c>
      <c r="Q1797" s="239" t="s">
        <v>7229</v>
      </c>
    </row>
    <row r="1798" spans="1:17">
      <c r="A1798" s="239" t="s">
        <v>5764</v>
      </c>
      <c r="B1798" s="239" t="s">
        <v>7394</v>
      </c>
      <c r="C1798" s="291" t="s">
        <v>3500</v>
      </c>
      <c r="P1798" s="291" t="s">
        <v>3500</v>
      </c>
      <c r="Q1798" s="239" t="s">
        <v>7394</v>
      </c>
    </row>
    <row r="1799" spans="1:17">
      <c r="A1799" s="239" t="s">
        <v>5764</v>
      </c>
      <c r="B1799" s="239" t="s">
        <v>7318</v>
      </c>
      <c r="C1799" s="291" t="s">
        <v>3423</v>
      </c>
      <c r="P1799" s="291" t="s">
        <v>3423</v>
      </c>
      <c r="Q1799" s="239" t="s">
        <v>7318</v>
      </c>
    </row>
    <row r="1800" spans="1:17">
      <c r="A1800" s="239" t="s">
        <v>5764</v>
      </c>
      <c r="B1800" s="239" t="s">
        <v>7117</v>
      </c>
      <c r="C1800" s="291" t="s">
        <v>3222</v>
      </c>
      <c r="P1800" s="291" t="s">
        <v>3222</v>
      </c>
      <c r="Q1800" s="239" t="s">
        <v>7117</v>
      </c>
    </row>
    <row r="1801" spans="1:17">
      <c r="A1801" s="239" t="s">
        <v>5764</v>
      </c>
      <c r="B1801" s="239" t="s">
        <v>7612</v>
      </c>
      <c r="C1801" s="291" t="s">
        <v>3710</v>
      </c>
      <c r="P1801" s="291" t="s">
        <v>3710</v>
      </c>
      <c r="Q1801" s="239" t="s">
        <v>7612</v>
      </c>
    </row>
    <row r="1802" spans="1:17">
      <c r="A1802" s="239" t="s">
        <v>5764</v>
      </c>
      <c r="B1802" s="239" t="s">
        <v>6909</v>
      </c>
      <c r="C1802" s="291" t="s">
        <v>3008</v>
      </c>
      <c r="P1802" s="291" t="s">
        <v>3008</v>
      </c>
      <c r="Q1802" s="239" t="s">
        <v>6909</v>
      </c>
    </row>
    <row r="1803" spans="1:17">
      <c r="A1803" s="239" t="s">
        <v>5764</v>
      </c>
      <c r="B1803" s="239" t="s">
        <v>7443</v>
      </c>
      <c r="C1803" s="291" t="s">
        <v>3551</v>
      </c>
      <c r="P1803" s="291" t="s">
        <v>3551</v>
      </c>
      <c r="Q1803" s="239" t="s">
        <v>7443</v>
      </c>
    </row>
    <row r="1804" spans="1:17">
      <c r="A1804" s="239" t="s">
        <v>5764</v>
      </c>
      <c r="B1804" s="239" t="s">
        <v>7162</v>
      </c>
      <c r="C1804" s="291" t="s">
        <v>3267</v>
      </c>
      <c r="P1804" s="291" t="s">
        <v>3267</v>
      </c>
      <c r="Q1804" s="239" t="s">
        <v>7162</v>
      </c>
    </row>
    <row r="1805" spans="1:17">
      <c r="A1805" s="239" t="s">
        <v>5764</v>
      </c>
      <c r="B1805" s="239" t="s">
        <v>6905</v>
      </c>
      <c r="C1805" s="291" t="s">
        <v>3004</v>
      </c>
      <c r="P1805" s="291" t="s">
        <v>3004</v>
      </c>
      <c r="Q1805" s="239" t="s">
        <v>6905</v>
      </c>
    </row>
    <row r="1806" spans="1:17">
      <c r="A1806" s="239" t="s">
        <v>5764</v>
      </c>
      <c r="B1806" s="239" t="s">
        <v>6946</v>
      </c>
      <c r="C1806" s="291" t="s">
        <v>3047</v>
      </c>
      <c r="P1806" s="291" t="s">
        <v>3047</v>
      </c>
      <c r="Q1806" s="239" t="s">
        <v>6946</v>
      </c>
    </row>
    <row r="1807" spans="1:17">
      <c r="A1807" s="239" t="s">
        <v>5764</v>
      </c>
      <c r="B1807" s="239" t="s">
        <v>7178</v>
      </c>
      <c r="C1807" s="291" t="s">
        <v>3283</v>
      </c>
      <c r="P1807" s="291" t="s">
        <v>3283</v>
      </c>
      <c r="Q1807" s="239" t="s">
        <v>7178</v>
      </c>
    </row>
    <row r="1808" spans="1:17">
      <c r="A1808" s="239" t="s">
        <v>5764</v>
      </c>
      <c r="B1808" s="239" t="s">
        <v>7244</v>
      </c>
      <c r="C1808" s="291" t="s">
        <v>3349</v>
      </c>
      <c r="P1808" s="291" t="s">
        <v>3349</v>
      </c>
      <c r="Q1808" s="239" t="s">
        <v>7244</v>
      </c>
    </row>
    <row r="1809" spans="1:17">
      <c r="A1809" s="239" t="s">
        <v>5764</v>
      </c>
      <c r="B1809" s="239" t="s">
        <v>7270</v>
      </c>
      <c r="C1809" s="291" t="s">
        <v>3375</v>
      </c>
      <c r="P1809" s="291" t="s">
        <v>3375</v>
      </c>
      <c r="Q1809" s="239" t="s">
        <v>7270</v>
      </c>
    </row>
    <row r="1810" spans="1:17">
      <c r="A1810" s="239" t="s">
        <v>5764</v>
      </c>
      <c r="B1810" s="239" t="s">
        <v>7323</v>
      </c>
      <c r="C1810" s="291" t="s">
        <v>3428</v>
      </c>
      <c r="P1810" s="291" t="s">
        <v>3428</v>
      </c>
      <c r="Q1810" s="239" t="s">
        <v>7323</v>
      </c>
    </row>
    <row r="1811" spans="1:17">
      <c r="A1811" s="239" t="s">
        <v>5764</v>
      </c>
      <c r="B1811" s="239" t="s">
        <v>7323</v>
      </c>
      <c r="C1811" s="291" t="s">
        <v>3447</v>
      </c>
      <c r="P1811" s="291" t="s">
        <v>3447</v>
      </c>
      <c r="Q1811" s="239" t="s">
        <v>7323</v>
      </c>
    </row>
    <row r="1812" spans="1:17">
      <c r="A1812" s="239" t="s">
        <v>5764</v>
      </c>
      <c r="B1812" s="239" t="s">
        <v>6939</v>
      </c>
      <c r="C1812" s="291" t="s">
        <v>3040</v>
      </c>
      <c r="P1812" s="291" t="s">
        <v>3040</v>
      </c>
      <c r="Q1812" s="239" t="s">
        <v>6939</v>
      </c>
    </row>
    <row r="1813" spans="1:17">
      <c r="A1813" s="239" t="s">
        <v>5764</v>
      </c>
      <c r="B1813" s="239" t="s">
        <v>6999</v>
      </c>
      <c r="C1813" s="291" t="s">
        <v>3100</v>
      </c>
      <c r="P1813" s="291" t="s">
        <v>3100</v>
      </c>
      <c r="Q1813" s="239" t="s">
        <v>6999</v>
      </c>
    </row>
    <row r="1814" spans="1:17">
      <c r="A1814" s="239" t="s">
        <v>5764</v>
      </c>
      <c r="B1814" s="239" t="s">
        <v>7221</v>
      </c>
      <c r="C1814" s="291" t="s">
        <v>3326</v>
      </c>
      <c r="P1814" s="291" t="s">
        <v>3326</v>
      </c>
      <c r="Q1814" s="239" t="s">
        <v>7221</v>
      </c>
    </row>
    <row r="1815" spans="1:17">
      <c r="A1815" s="239" t="s">
        <v>5764</v>
      </c>
      <c r="B1815" s="239" t="s">
        <v>7181</v>
      </c>
      <c r="C1815" s="291" t="s">
        <v>3286</v>
      </c>
      <c r="P1815" s="291" t="s">
        <v>3286</v>
      </c>
      <c r="Q1815" s="239" t="s">
        <v>7181</v>
      </c>
    </row>
    <row r="1816" spans="1:17">
      <c r="A1816" s="239" t="s">
        <v>5764</v>
      </c>
      <c r="B1816" s="239" t="s">
        <v>7609</v>
      </c>
      <c r="C1816" s="291" t="s">
        <v>3707</v>
      </c>
      <c r="P1816" s="291" t="s">
        <v>3707</v>
      </c>
      <c r="Q1816" s="239" t="s">
        <v>7609</v>
      </c>
    </row>
    <row r="1817" spans="1:17">
      <c r="A1817" s="239" t="s">
        <v>5764</v>
      </c>
      <c r="B1817" s="239" t="s">
        <v>7288</v>
      </c>
      <c r="C1817" s="291" t="s">
        <v>3393</v>
      </c>
      <c r="P1817" s="291" t="s">
        <v>3393</v>
      </c>
      <c r="Q1817" s="239" t="s">
        <v>7288</v>
      </c>
    </row>
    <row r="1818" spans="1:17">
      <c r="A1818" s="239" t="s">
        <v>5764</v>
      </c>
      <c r="B1818" s="239" t="s">
        <v>6915</v>
      </c>
      <c r="C1818" s="291" t="s">
        <v>3016</v>
      </c>
      <c r="P1818" s="291" t="s">
        <v>3016</v>
      </c>
      <c r="Q1818" s="239" t="s">
        <v>6915</v>
      </c>
    </row>
    <row r="1819" spans="1:17">
      <c r="A1819" s="239" t="s">
        <v>5764</v>
      </c>
      <c r="B1819" s="239" t="s">
        <v>7418</v>
      </c>
      <c r="C1819" s="291" t="s">
        <v>3526</v>
      </c>
      <c r="P1819" s="291" t="s">
        <v>3526</v>
      </c>
      <c r="Q1819" s="239" t="s">
        <v>7418</v>
      </c>
    </row>
    <row r="1820" spans="1:17">
      <c r="A1820" s="239" t="s">
        <v>5764</v>
      </c>
      <c r="B1820" s="239" t="s">
        <v>7171</v>
      </c>
      <c r="C1820" s="291" t="s">
        <v>3276</v>
      </c>
      <c r="P1820" s="291" t="s">
        <v>3276</v>
      </c>
      <c r="Q1820" s="239" t="s">
        <v>7171</v>
      </c>
    </row>
    <row r="1821" spans="1:17">
      <c r="A1821" s="239" t="s">
        <v>5764</v>
      </c>
      <c r="B1821" s="239" t="s">
        <v>7253</v>
      </c>
      <c r="C1821" s="291" t="s">
        <v>3358</v>
      </c>
      <c r="P1821" s="291" t="s">
        <v>3358</v>
      </c>
      <c r="Q1821" s="239" t="s">
        <v>7253</v>
      </c>
    </row>
    <row r="1822" spans="1:17">
      <c r="A1822" s="239" t="s">
        <v>5764</v>
      </c>
      <c r="B1822" s="239" t="s">
        <v>6847</v>
      </c>
      <c r="C1822" s="291" t="s">
        <v>2946</v>
      </c>
      <c r="P1822" s="291" t="s">
        <v>2946</v>
      </c>
      <c r="Q1822" s="239" t="s">
        <v>6847</v>
      </c>
    </row>
    <row r="1823" spans="1:17">
      <c r="A1823" s="239" t="s">
        <v>5764</v>
      </c>
      <c r="B1823" s="239" t="s">
        <v>7344</v>
      </c>
      <c r="C1823" s="291" t="s">
        <v>3450</v>
      </c>
      <c r="P1823" s="291" t="s">
        <v>3450</v>
      </c>
      <c r="Q1823" s="239" t="s">
        <v>7344</v>
      </c>
    </row>
    <row r="1824" spans="1:17">
      <c r="A1824" s="239" t="s">
        <v>5764</v>
      </c>
      <c r="B1824" s="239" t="s">
        <v>7324</v>
      </c>
      <c r="C1824" s="291" t="s">
        <v>3429</v>
      </c>
      <c r="P1824" s="291" t="s">
        <v>3429</v>
      </c>
      <c r="Q1824" s="239" t="s">
        <v>7324</v>
      </c>
    </row>
    <row r="1825" spans="1:17">
      <c r="A1825" s="239" t="s">
        <v>5764</v>
      </c>
      <c r="B1825" s="239" t="s">
        <v>7479</v>
      </c>
      <c r="C1825" s="291" t="s">
        <v>3585</v>
      </c>
      <c r="P1825" s="291" t="s">
        <v>3585</v>
      </c>
      <c r="Q1825" s="239" t="s">
        <v>7479</v>
      </c>
    </row>
    <row r="1826" spans="1:17">
      <c r="A1826" s="239" t="s">
        <v>5764</v>
      </c>
      <c r="B1826" s="239" t="s">
        <v>6806</v>
      </c>
      <c r="C1826" s="291" t="s">
        <v>2899</v>
      </c>
      <c r="P1826" s="291" t="s">
        <v>2899</v>
      </c>
      <c r="Q1826" s="239" t="s">
        <v>6806</v>
      </c>
    </row>
    <row r="1827" spans="1:17">
      <c r="A1827" s="239" t="s">
        <v>5764</v>
      </c>
      <c r="B1827" s="239" t="s">
        <v>7403</v>
      </c>
      <c r="C1827" s="291" t="s">
        <v>3509</v>
      </c>
      <c r="P1827" s="291" t="s">
        <v>3509</v>
      </c>
      <c r="Q1827" s="239" t="s">
        <v>7403</v>
      </c>
    </row>
    <row r="1828" spans="1:17">
      <c r="A1828" s="239" t="s">
        <v>5764</v>
      </c>
      <c r="B1828" s="239" t="s">
        <v>7386</v>
      </c>
      <c r="C1828" s="291" t="s">
        <v>3492</v>
      </c>
      <c r="P1828" s="291" t="s">
        <v>3492</v>
      </c>
      <c r="Q1828" s="239" t="s">
        <v>7386</v>
      </c>
    </row>
    <row r="1829" spans="1:17">
      <c r="A1829" s="239" t="s">
        <v>5764</v>
      </c>
      <c r="B1829" s="239" t="s">
        <v>7354</v>
      </c>
      <c r="C1829" s="291" t="s">
        <v>3460</v>
      </c>
      <c r="P1829" s="291" t="s">
        <v>3460</v>
      </c>
      <c r="Q1829" s="239" t="s">
        <v>7354</v>
      </c>
    </row>
    <row r="1830" spans="1:17">
      <c r="A1830" s="239" t="s">
        <v>5764</v>
      </c>
      <c r="B1830" s="239" t="s">
        <v>7281</v>
      </c>
      <c r="C1830" s="291" t="s">
        <v>3386</v>
      </c>
      <c r="P1830" s="291" t="s">
        <v>3386</v>
      </c>
      <c r="Q1830" s="239" t="s">
        <v>7281</v>
      </c>
    </row>
    <row r="1831" spans="1:17">
      <c r="A1831" s="239" t="s">
        <v>5764</v>
      </c>
      <c r="B1831" s="239" t="s">
        <v>7161</v>
      </c>
      <c r="C1831" s="291" t="s">
        <v>3266</v>
      </c>
      <c r="P1831" s="291" t="s">
        <v>3266</v>
      </c>
      <c r="Q1831" s="239" t="s">
        <v>7161</v>
      </c>
    </row>
    <row r="1832" spans="1:17">
      <c r="A1832" s="239" t="s">
        <v>5764</v>
      </c>
      <c r="B1832" s="239" t="s">
        <v>3054</v>
      </c>
      <c r="C1832" s="291" t="s">
        <v>3053</v>
      </c>
      <c r="P1832" s="291" t="s">
        <v>3053</v>
      </c>
      <c r="Q1832" s="239" t="s">
        <v>3054</v>
      </c>
    </row>
    <row r="1833" spans="1:17">
      <c r="A1833" s="239" t="s">
        <v>5764</v>
      </c>
      <c r="B1833" s="239" t="s">
        <v>6908</v>
      </c>
      <c r="C1833" s="291" t="s">
        <v>3007</v>
      </c>
      <c r="P1833" s="291" t="s">
        <v>3007</v>
      </c>
      <c r="Q1833" s="239" t="s">
        <v>6908</v>
      </c>
    </row>
    <row r="1834" spans="1:17">
      <c r="A1834" s="239" t="s">
        <v>5764</v>
      </c>
      <c r="B1834" s="239" t="s">
        <v>6903</v>
      </c>
      <c r="C1834" s="291" t="s">
        <v>3002</v>
      </c>
      <c r="P1834" s="291" t="s">
        <v>3002</v>
      </c>
      <c r="Q1834" s="239" t="s">
        <v>6903</v>
      </c>
    </row>
    <row r="1835" spans="1:17">
      <c r="A1835" s="292" t="s">
        <v>6723</v>
      </c>
      <c r="B1835" s="239" t="s">
        <v>6813</v>
      </c>
      <c r="C1835" s="291" t="s">
        <v>2906</v>
      </c>
      <c r="P1835" s="291" t="s">
        <v>2906</v>
      </c>
      <c r="Q1835" s="239" t="s">
        <v>6813</v>
      </c>
    </row>
    <row r="1836" spans="1:17">
      <c r="A1836" s="292" t="s">
        <v>6723</v>
      </c>
      <c r="B1836" s="239" t="s">
        <v>6816</v>
      </c>
      <c r="C1836" s="291" t="s">
        <v>2909</v>
      </c>
      <c r="P1836" s="291" t="s">
        <v>2909</v>
      </c>
      <c r="Q1836" s="239" t="s">
        <v>6816</v>
      </c>
    </row>
    <row r="1837" spans="1:17">
      <c r="A1837" s="239" t="s">
        <v>5764</v>
      </c>
      <c r="B1837" s="239" t="s">
        <v>7531</v>
      </c>
      <c r="C1837" s="291" t="s">
        <v>3637</v>
      </c>
      <c r="P1837" s="291" t="s">
        <v>3637</v>
      </c>
      <c r="Q1837" s="239" t="s">
        <v>7531</v>
      </c>
    </row>
    <row r="1838" spans="1:17">
      <c r="A1838" s="239" t="s">
        <v>5764</v>
      </c>
      <c r="B1838" s="239" t="s">
        <v>3524</v>
      </c>
      <c r="C1838" s="291" t="s">
        <v>3523</v>
      </c>
      <c r="P1838" s="291" t="s">
        <v>3523</v>
      </c>
      <c r="Q1838" s="239" t="s">
        <v>3524</v>
      </c>
    </row>
    <row r="1839" spans="1:17">
      <c r="A1839" s="239" t="s">
        <v>5764</v>
      </c>
      <c r="B1839" s="239" t="s">
        <v>7417</v>
      </c>
      <c r="C1839" s="291" t="s">
        <v>3525</v>
      </c>
      <c r="P1839" s="291" t="s">
        <v>3525</v>
      </c>
      <c r="Q1839" s="239" t="s">
        <v>7417</v>
      </c>
    </row>
    <row r="1840" spans="1:17">
      <c r="A1840" s="239" t="s">
        <v>5764</v>
      </c>
      <c r="B1840" s="239" t="s">
        <v>7285</v>
      </c>
      <c r="C1840" s="291" t="s">
        <v>3390</v>
      </c>
      <c r="P1840" s="291" t="s">
        <v>3390</v>
      </c>
      <c r="Q1840" s="239" t="s">
        <v>7285</v>
      </c>
    </row>
    <row r="1841" spans="1:17">
      <c r="A1841" s="239" t="s">
        <v>5764</v>
      </c>
      <c r="B1841" s="239" t="s">
        <v>7054</v>
      </c>
      <c r="C1841" s="291" t="s">
        <v>3157</v>
      </c>
      <c r="P1841" s="291" t="s">
        <v>3157</v>
      </c>
      <c r="Q1841" s="239" t="s">
        <v>7054</v>
      </c>
    </row>
    <row r="1842" spans="1:17">
      <c r="A1842" s="239" t="s">
        <v>5764</v>
      </c>
      <c r="B1842" s="239" t="s">
        <v>7597</v>
      </c>
      <c r="C1842" s="291" t="s">
        <v>3701</v>
      </c>
      <c r="P1842" s="291" t="s">
        <v>3701</v>
      </c>
      <c r="Q1842" s="239" t="s">
        <v>7597</v>
      </c>
    </row>
    <row r="1843" spans="1:17">
      <c r="A1843" s="239" t="s">
        <v>5764</v>
      </c>
      <c r="B1843" s="239" t="s">
        <v>7521</v>
      </c>
      <c r="C1843" s="291" t="s">
        <v>3627</v>
      </c>
      <c r="P1843" s="291" t="s">
        <v>3627</v>
      </c>
      <c r="Q1843" s="239" t="s">
        <v>7521</v>
      </c>
    </row>
    <row r="1844" spans="1:17">
      <c r="A1844" s="239" t="s">
        <v>5764</v>
      </c>
      <c r="B1844" s="239" t="s">
        <v>6815</v>
      </c>
      <c r="C1844" s="291" t="s">
        <v>2908</v>
      </c>
      <c r="P1844" s="291" t="s">
        <v>2908</v>
      </c>
      <c r="Q1844" s="239" t="s">
        <v>6815</v>
      </c>
    </row>
    <row r="1845" spans="1:17">
      <c r="A1845" s="239" t="s">
        <v>5764</v>
      </c>
      <c r="B1845" s="239" t="s">
        <v>7570</v>
      </c>
      <c r="C1845" s="291" t="s">
        <v>3674</v>
      </c>
      <c r="P1845" s="291" t="s">
        <v>3674</v>
      </c>
      <c r="Q1845" s="239" t="s">
        <v>7570</v>
      </c>
    </row>
    <row r="1846" spans="1:17">
      <c r="A1846" s="239" t="s">
        <v>5764</v>
      </c>
      <c r="B1846" s="239" t="s">
        <v>7011</v>
      </c>
      <c r="C1846" s="291" t="s">
        <v>3112</v>
      </c>
      <c r="P1846" s="291" t="s">
        <v>3112</v>
      </c>
      <c r="Q1846" s="239" t="s">
        <v>7011</v>
      </c>
    </row>
    <row r="1847" spans="1:17">
      <c r="A1847" s="239" t="s">
        <v>5764</v>
      </c>
      <c r="B1847" s="239" t="s">
        <v>7368</v>
      </c>
      <c r="C1847" s="291" t="s">
        <v>3474</v>
      </c>
      <c r="P1847" s="291" t="s">
        <v>3474</v>
      </c>
      <c r="Q1847" s="239" t="s">
        <v>7368</v>
      </c>
    </row>
    <row r="1848" spans="1:17">
      <c r="A1848" s="239" t="s">
        <v>5764</v>
      </c>
      <c r="B1848" s="239" t="s">
        <v>7280</v>
      </c>
      <c r="C1848" s="291" t="s">
        <v>3385</v>
      </c>
      <c r="P1848" s="291" t="s">
        <v>3385</v>
      </c>
      <c r="Q1848" s="239" t="s">
        <v>7280</v>
      </c>
    </row>
    <row r="1849" spans="1:17">
      <c r="A1849" s="239" t="s">
        <v>5764</v>
      </c>
      <c r="B1849" s="239" t="s">
        <v>6860</v>
      </c>
      <c r="C1849" s="291" t="s">
        <v>2959</v>
      </c>
      <c r="P1849" s="291" t="s">
        <v>2959</v>
      </c>
      <c r="Q1849" s="239" t="s">
        <v>6860</v>
      </c>
    </row>
    <row r="1850" spans="1:17">
      <c r="A1850" s="239" t="s">
        <v>5764</v>
      </c>
      <c r="B1850" s="239" t="s">
        <v>7346</v>
      </c>
      <c r="C1850" s="291" t="s">
        <v>3452</v>
      </c>
      <c r="P1850" s="291" t="s">
        <v>3452</v>
      </c>
      <c r="Q1850" s="239" t="s">
        <v>7346</v>
      </c>
    </row>
    <row r="1851" spans="1:17">
      <c r="A1851" s="239" t="s">
        <v>5764</v>
      </c>
      <c r="B1851" s="239" t="s">
        <v>7291</v>
      </c>
      <c r="C1851" s="291" t="s">
        <v>3396</v>
      </c>
      <c r="P1851" s="291" t="s">
        <v>3396</v>
      </c>
      <c r="Q1851" s="239" t="s">
        <v>7291</v>
      </c>
    </row>
    <row r="1852" spans="1:17">
      <c r="A1852" s="239" t="s">
        <v>5764</v>
      </c>
      <c r="B1852" s="239" t="s">
        <v>6990</v>
      </c>
      <c r="C1852" s="291" t="s">
        <v>3089</v>
      </c>
      <c r="P1852" s="291" t="s">
        <v>3089</v>
      </c>
      <c r="Q1852" s="239" t="s">
        <v>6990</v>
      </c>
    </row>
    <row r="1853" spans="1:17">
      <c r="A1853" s="239" t="s">
        <v>5764</v>
      </c>
      <c r="B1853" s="239" t="s">
        <v>7444</v>
      </c>
      <c r="C1853" s="291" t="s">
        <v>3552</v>
      </c>
      <c r="P1853" s="291" t="s">
        <v>3552</v>
      </c>
      <c r="Q1853" s="239" t="s">
        <v>7444</v>
      </c>
    </row>
    <row r="1854" spans="1:17">
      <c r="A1854" s="239" t="s">
        <v>5764</v>
      </c>
      <c r="B1854" s="239" t="s">
        <v>6978</v>
      </c>
      <c r="C1854" s="291" t="s">
        <v>3077</v>
      </c>
      <c r="P1854" s="291" t="s">
        <v>3077</v>
      </c>
      <c r="Q1854" s="239" t="s">
        <v>6978</v>
      </c>
    </row>
    <row r="1855" spans="1:17">
      <c r="A1855" s="239" t="s">
        <v>5764</v>
      </c>
      <c r="B1855" s="239" t="s">
        <v>7433</v>
      </c>
      <c r="C1855" s="291" t="s">
        <v>3541</v>
      </c>
      <c r="P1855" s="291" t="s">
        <v>3541</v>
      </c>
      <c r="Q1855" s="239" t="s">
        <v>7433</v>
      </c>
    </row>
    <row r="1856" spans="1:17">
      <c r="A1856" s="239" t="s">
        <v>5764</v>
      </c>
      <c r="B1856" s="239" t="s">
        <v>7365</v>
      </c>
      <c r="C1856" s="291" t="s">
        <v>3471</v>
      </c>
      <c r="P1856" s="291" t="s">
        <v>3471</v>
      </c>
      <c r="Q1856" s="239" t="s">
        <v>7365</v>
      </c>
    </row>
    <row r="1857" spans="1:17">
      <c r="A1857" s="239" t="s">
        <v>5764</v>
      </c>
      <c r="B1857" s="239" t="s">
        <v>7075</v>
      </c>
      <c r="C1857" s="291" t="s">
        <v>3180</v>
      </c>
      <c r="P1857" s="291" t="s">
        <v>3180</v>
      </c>
      <c r="Q1857" s="239" t="s">
        <v>7075</v>
      </c>
    </row>
    <row r="1858" spans="1:17">
      <c r="A1858" s="239" t="s">
        <v>5764</v>
      </c>
      <c r="B1858" s="239" t="s">
        <v>7271</v>
      </c>
      <c r="C1858" s="291" t="s">
        <v>3376</v>
      </c>
      <c r="P1858" s="291" t="s">
        <v>3376</v>
      </c>
      <c r="Q1858" s="239" t="s">
        <v>7271</v>
      </c>
    </row>
    <row r="1859" spans="1:17">
      <c r="A1859" s="239" t="s">
        <v>5764</v>
      </c>
      <c r="B1859" s="239" t="s">
        <v>7022</v>
      </c>
      <c r="C1859" s="291" t="s">
        <v>3123</v>
      </c>
      <c r="P1859" s="291" t="s">
        <v>3123</v>
      </c>
      <c r="Q1859" s="239" t="s">
        <v>7022</v>
      </c>
    </row>
    <row r="1860" spans="1:17">
      <c r="A1860" s="239" t="s">
        <v>5764</v>
      </c>
      <c r="B1860" s="239" t="s">
        <v>7390</v>
      </c>
      <c r="C1860" s="291" t="s">
        <v>3496</v>
      </c>
      <c r="P1860" s="291" t="s">
        <v>3496</v>
      </c>
      <c r="Q1860" s="239" t="s">
        <v>7390</v>
      </c>
    </row>
    <row r="1861" spans="1:17">
      <c r="A1861" s="239" t="s">
        <v>5764</v>
      </c>
      <c r="B1861" s="239" t="s">
        <v>7000</v>
      </c>
      <c r="C1861" s="291" t="s">
        <v>3101</v>
      </c>
      <c r="P1861" s="291" t="s">
        <v>3101</v>
      </c>
      <c r="Q1861" s="239" t="s">
        <v>7000</v>
      </c>
    </row>
    <row r="1862" spans="1:17">
      <c r="A1862" s="239" t="s">
        <v>5764</v>
      </c>
      <c r="B1862" s="239" t="s">
        <v>6848</v>
      </c>
      <c r="C1862" s="291" t="s">
        <v>2947</v>
      </c>
      <c r="P1862" s="291" t="s">
        <v>2947</v>
      </c>
      <c r="Q1862" s="239" t="s">
        <v>6848</v>
      </c>
    </row>
    <row r="1863" spans="1:17">
      <c r="A1863" s="239" t="s">
        <v>5764</v>
      </c>
      <c r="B1863" s="239" t="s">
        <v>7316</v>
      </c>
      <c r="C1863" s="291" t="s">
        <v>3421</v>
      </c>
      <c r="P1863" s="291" t="s">
        <v>3421</v>
      </c>
      <c r="Q1863" s="239" t="s">
        <v>7316</v>
      </c>
    </row>
    <row r="1864" spans="1:17">
      <c r="A1864" s="239" t="s">
        <v>5764</v>
      </c>
      <c r="B1864" s="239" t="s">
        <v>7607</v>
      </c>
      <c r="C1864" s="291" t="s">
        <v>3705</v>
      </c>
      <c r="P1864" s="291" t="s">
        <v>3705</v>
      </c>
      <c r="Q1864" s="239" t="s">
        <v>7607</v>
      </c>
    </row>
    <row r="1865" spans="1:17">
      <c r="A1865" s="239" t="s">
        <v>5764</v>
      </c>
      <c r="B1865" s="239" t="s">
        <v>7282</v>
      </c>
      <c r="C1865" s="291" t="s">
        <v>3387</v>
      </c>
      <c r="P1865" s="291" t="s">
        <v>3387</v>
      </c>
      <c r="Q1865" s="239" t="s">
        <v>7282</v>
      </c>
    </row>
    <row r="1866" spans="1:17">
      <c r="A1866" s="239" t="s">
        <v>5764</v>
      </c>
      <c r="B1866" s="239" t="s">
        <v>7460</v>
      </c>
      <c r="C1866" s="291" t="s">
        <v>3568</v>
      </c>
      <c r="P1866" s="291" t="s">
        <v>3568</v>
      </c>
      <c r="Q1866" s="239" t="s">
        <v>7460</v>
      </c>
    </row>
    <row r="1867" spans="1:17">
      <c r="A1867" s="239" t="s">
        <v>5764</v>
      </c>
      <c r="B1867" s="239" t="s">
        <v>7032</v>
      </c>
      <c r="C1867" s="291" t="s">
        <v>3135</v>
      </c>
      <c r="P1867" s="291" t="s">
        <v>3135</v>
      </c>
      <c r="Q1867" s="239" t="s">
        <v>7032</v>
      </c>
    </row>
    <row r="1868" spans="1:17">
      <c r="A1868" s="239" t="s">
        <v>5764</v>
      </c>
      <c r="B1868" s="239" t="s">
        <v>7532</v>
      </c>
      <c r="C1868" s="291" t="s">
        <v>3638</v>
      </c>
      <c r="P1868" s="291" t="s">
        <v>3638</v>
      </c>
      <c r="Q1868" s="239" t="s">
        <v>7532</v>
      </c>
    </row>
    <row r="1869" spans="1:17">
      <c r="A1869" s="239" t="s">
        <v>5764</v>
      </c>
      <c r="B1869" s="239" t="s">
        <v>7033</v>
      </c>
      <c r="C1869" s="291" t="s">
        <v>3136</v>
      </c>
      <c r="P1869" s="291" t="s">
        <v>3136</v>
      </c>
      <c r="Q1869" s="239" t="s">
        <v>7033</v>
      </c>
    </row>
    <row r="1870" spans="1:17">
      <c r="A1870" s="239" t="s">
        <v>5764</v>
      </c>
      <c r="B1870" s="239" t="s">
        <v>7284</v>
      </c>
      <c r="C1870" s="291" t="s">
        <v>3389</v>
      </c>
      <c r="P1870" s="291" t="s">
        <v>3389</v>
      </c>
      <c r="Q1870" s="239" t="s">
        <v>7284</v>
      </c>
    </row>
    <row r="1871" spans="1:17">
      <c r="A1871" s="239" t="s">
        <v>5764</v>
      </c>
      <c r="B1871" s="239" t="s">
        <v>6918</v>
      </c>
      <c r="C1871" s="291" t="s">
        <v>3019</v>
      </c>
      <c r="P1871" s="291" t="s">
        <v>3019</v>
      </c>
      <c r="Q1871" s="239" t="s">
        <v>6918</v>
      </c>
    </row>
    <row r="1872" spans="1:17">
      <c r="A1872" s="239" t="s">
        <v>5764</v>
      </c>
      <c r="B1872" s="239" t="s">
        <v>7422</v>
      </c>
      <c r="C1872" s="291" t="s">
        <v>3530</v>
      </c>
      <c r="P1872" s="291" t="s">
        <v>3530</v>
      </c>
      <c r="Q1872" s="239" t="s">
        <v>7422</v>
      </c>
    </row>
    <row r="1873" spans="1:17">
      <c r="A1873" s="239" t="s">
        <v>5764</v>
      </c>
      <c r="B1873" s="239" t="s">
        <v>6880</v>
      </c>
      <c r="C1873" s="291" t="s">
        <v>2979</v>
      </c>
      <c r="P1873" s="291" t="s">
        <v>2979</v>
      </c>
      <c r="Q1873" s="239" t="s">
        <v>6880</v>
      </c>
    </row>
    <row r="1874" spans="1:17">
      <c r="A1874" s="239" t="s">
        <v>5764</v>
      </c>
      <c r="B1874" s="239" t="s">
        <v>7187</v>
      </c>
      <c r="C1874" s="291" t="s">
        <v>3292</v>
      </c>
      <c r="P1874" s="291" t="s">
        <v>3292</v>
      </c>
      <c r="Q1874" s="239" t="s">
        <v>7187</v>
      </c>
    </row>
    <row r="1875" spans="1:17">
      <c r="A1875" s="239" t="s">
        <v>5764</v>
      </c>
      <c r="B1875" s="239" t="s">
        <v>7412</v>
      </c>
      <c r="C1875" s="291" t="s">
        <v>3518</v>
      </c>
      <c r="P1875" s="291" t="s">
        <v>3518</v>
      </c>
      <c r="Q1875" s="239" t="s">
        <v>7412</v>
      </c>
    </row>
    <row r="1876" spans="1:17">
      <c r="A1876" s="239" t="s">
        <v>5764</v>
      </c>
      <c r="B1876" s="239" t="s">
        <v>7543</v>
      </c>
      <c r="C1876" s="291" t="s">
        <v>3649</v>
      </c>
      <c r="P1876" s="291" t="s">
        <v>3649</v>
      </c>
      <c r="Q1876" s="239" t="s">
        <v>7543</v>
      </c>
    </row>
    <row r="1877" spans="1:17">
      <c r="A1877" s="239" t="s">
        <v>5764</v>
      </c>
      <c r="B1877" s="239" t="s">
        <v>7565</v>
      </c>
      <c r="C1877" s="291" t="s">
        <v>3669</v>
      </c>
      <c r="P1877" s="291" t="s">
        <v>3669</v>
      </c>
      <c r="Q1877" s="239" t="s">
        <v>7565</v>
      </c>
    </row>
    <row r="1878" spans="1:17">
      <c r="A1878" s="239" t="s">
        <v>5764</v>
      </c>
      <c r="B1878" s="239" t="s">
        <v>6871</v>
      </c>
      <c r="C1878" s="291" t="s">
        <v>2970</v>
      </c>
      <c r="P1878" s="291" t="s">
        <v>2970</v>
      </c>
      <c r="Q1878" s="239" t="s">
        <v>6871</v>
      </c>
    </row>
    <row r="1879" spans="1:17">
      <c r="A1879" s="239" t="s">
        <v>5764</v>
      </c>
      <c r="B1879" s="239" t="s">
        <v>7259</v>
      </c>
      <c r="C1879" s="291" t="s">
        <v>3364</v>
      </c>
      <c r="P1879" s="291" t="s">
        <v>3364</v>
      </c>
      <c r="Q1879" s="239" t="s">
        <v>7259</v>
      </c>
    </row>
    <row r="1880" spans="1:17">
      <c r="A1880" s="239" t="s">
        <v>5764</v>
      </c>
      <c r="B1880" s="239" t="s">
        <v>6892</v>
      </c>
      <c r="C1880" s="291" t="s">
        <v>2991</v>
      </c>
      <c r="P1880" s="291" t="s">
        <v>2991</v>
      </c>
      <c r="Q1880" s="239" t="s">
        <v>6892</v>
      </c>
    </row>
    <row r="1881" spans="1:17">
      <c r="A1881" s="239" t="s">
        <v>5764</v>
      </c>
      <c r="B1881" s="239" t="s">
        <v>6897</v>
      </c>
      <c r="C1881" s="291" t="s">
        <v>2996</v>
      </c>
      <c r="P1881" s="291" t="s">
        <v>2996</v>
      </c>
      <c r="Q1881" s="239" t="s">
        <v>6897</v>
      </c>
    </row>
    <row r="1882" spans="1:17">
      <c r="A1882" s="239" t="s">
        <v>5764</v>
      </c>
      <c r="B1882" s="239" t="s">
        <v>7096</v>
      </c>
      <c r="C1882" s="291" t="s">
        <v>3201</v>
      </c>
      <c r="P1882" s="291" t="s">
        <v>3201</v>
      </c>
      <c r="Q1882" s="239" t="s">
        <v>7096</v>
      </c>
    </row>
    <row r="1883" spans="1:17">
      <c r="A1883" s="239" t="s">
        <v>5764</v>
      </c>
      <c r="B1883" s="239" t="s">
        <v>6837</v>
      </c>
      <c r="C1883" s="291" t="s">
        <v>2934</v>
      </c>
      <c r="P1883" s="291" t="s">
        <v>2934</v>
      </c>
      <c r="Q1883" s="239" t="s">
        <v>6837</v>
      </c>
    </row>
    <row r="1884" spans="1:17">
      <c r="A1884" s="239" t="s">
        <v>5764</v>
      </c>
      <c r="B1884" s="239" t="s">
        <v>7043</v>
      </c>
      <c r="C1884" s="291" t="s">
        <v>3146</v>
      </c>
      <c r="P1884" s="291" t="s">
        <v>3146</v>
      </c>
      <c r="Q1884" s="239" t="s">
        <v>7043</v>
      </c>
    </row>
    <row r="1885" spans="1:17">
      <c r="A1885" s="239" t="s">
        <v>5764</v>
      </c>
      <c r="B1885" s="239" t="s">
        <v>7313</v>
      </c>
      <c r="C1885" s="291" t="s">
        <v>3418</v>
      </c>
      <c r="P1885" s="291" t="s">
        <v>3418</v>
      </c>
      <c r="Q1885" s="239" t="s">
        <v>7313</v>
      </c>
    </row>
    <row r="1886" spans="1:17">
      <c r="A1886" s="239" t="s">
        <v>5764</v>
      </c>
      <c r="B1886" s="239" t="s">
        <v>6952</v>
      </c>
      <c r="C1886" s="291" t="s">
        <v>3055</v>
      </c>
      <c r="P1886" s="291" t="s">
        <v>3055</v>
      </c>
      <c r="Q1886" s="239" t="s">
        <v>6952</v>
      </c>
    </row>
    <row r="1887" spans="1:17">
      <c r="A1887" s="239" t="s">
        <v>5764</v>
      </c>
      <c r="B1887" s="239" t="s">
        <v>7268</v>
      </c>
      <c r="C1887" s="291" t="s">
        <v>3373</v>
      </c>
      <c r="P1887" s="291" t="s">
        <v>3373</v>
      </c>
      <c r="Q1887" s="239" t="s">
        <v>7268</v>
      </c>
    </row>
    <row r="1888" spans="1:17">
      <c r="A1888" s="239" t="s">
        <v>5764</v>
      </c>
      <c r="B1888" s="239" t="s">
        <v>7377</v>
      </c>
      <c r="C1888" s="291" t="s">
        <v>3483</v>
      </c>
      <c r="P1888" s="291" t="s">
        <v>3483</v>
      </c>
      <c r="Q1888" s="239" t="s">
        <v>7377</v>
      </c>
    </row>
    <row r="1889" spans="1:17">
      <c r="A1889" s="239" t="s">
        <v>5764</v>
      </c>
      <c r="B1889" s="239" t="s">
        <v>7325</v>
      </c>
      <c r="C1889" s="291" t="s">
        <v>3430</v>
      </c>
      <c r="P1889" s="291" t="s">
        <v>3430</v>
      </c>
      <c r="Q1889" s="239" t="s">
        <v>7325</v>
      </c>
    </row>
    <row r="1890" spans="1:17">
      <c r="A1890" s="239" t="s">
        <v>5764</v>
      </c>
      <c r="B1890" s="239" t="s">
        <v>7233</v>
      </c>
      <c r="C1890" s="291" t="s">
        <v>3338</v>
      </c>
      <c r="P1890" s="291" t="s">
        <v>3338</v>
      </c>
      <c r="Q1890" s="239" t="s">
        <v>7233</v>
      </c>
    </row>
    <row r="1891" spans="1:17">
      <c r="A1891" s="239" t="s">
        <v>5764</v>
      </c>
      <c r="B1891" s="239" t="s">
        <v>6825</v>
      </c>
      <c r="C1891" s="291" t="s">
        <v>2922</v>
      </c>
      <c r="P1891" s="291" t="s">
        <v>2922</v>
      </c>
      <c r="Q1891" s="239" t="s">
        <v>6825</v>
      </c>
    </row>
    <row r="1892" spans="1:17">
      <c r="A1892" s="239" t="s">
        <v>5764</v>
      </c>
      <c r="B1892" s="239" t="s">
        <v>7227</v>
      </c>
      <c r="C1892" s="291" t="s">
        <v>3332</v>
      </c>
      <c r="P1892" s="291" t="s">
        <v>3332</v>
      </c>
      <c r="Q1892" s="239" t="s">
        <v>7227</v>
      </c>
    </row>
    <row r="1893" spans="1:17">
      <c r="A1893" s="239" t="s">
        <v>5764</v>
      </c>
      <c r="B1893" s="239" t="s">
        <v>6943</v>
      </c>
      <c r="C1893" s="291" t="s">
        <v>3044</v>
      </c>
      <c r="P1893" s="291" t="s">
        <v>3044</v>
      </c>
      <c r="Q1893" s="239" t="s">
        <v>6943</v>
      </c>
    </row>
    <row r="1894" spans="1:17">
      <c r="A1894" s="239" t="s">
        <v>5764</v>
      </c>
      <c r="B1894" s="239" t="s">
        <v>6938</v>
      </c>
      <c r="C1894" s="291" t="s">
        <v>3039</v>
      </c>
      <c r="P1894" s="291" t="s">
        <v>3039</v>
      </c>
      <c r="Q1894" s="239" t="s">
        <v>6938</v>
      </c>
    </row>
    <row r="1895" spans="1:17">
      <c r="A1895" s="239" t="s">
        <v>5764</v>
      </c>
      <c r="B1895" s="239" t="s">
        <v>7379</v>
      </c>
      <c r="C1895" s="291" t="s">
        <v>3485</v>
      </c>
      <c r="P1895" s="291" t="s">
        <v>3485</v>
      </c>
      <c r="Q1895" s="239" t="s">
        <v>7379</v>
      </c>
    </row>
    <row r="1896" spans="1:17">
      <c r="A1896" s="239" t="s">
        <v>5764</v>
      </c>
      <c r="B1896" s="239" t="s">
        <v>7357</v>
      </c>
      <c r="C1896" s="291" t="s">
        <v>3463</v>
      </c>
      <c r="P1896" s="291" t="s">
        <v>3463</v>
      </c>
      <c r="Q1896" s="239" t="s">
        <v>7357</v>
      </c>
    </row>
    <row r="1897" spans="1:17">
      <c r="A1897" s="239" t="s">
        <v>5764</v>
      </c>
      <c r="B1897" s="239" t="s">
        <v>7283</v>
      </c>
      <c r="C1897" s="291" t="s">
        <v>3388</v>
      </c>
      <c r="P1897" s="291" t="s">
        <v>3388</v>
      </c>
      <c r="Q1897" s="239" t="s">
        <v>7283</v>
      </c>
    </row>
    <row r="1898" spans="1:17">
      <c r="A1898" s="239" t="s">
        <v>5764</v>
      </c>
      <c r="B1898" s="239" t="s">
        <v>6971</v>
      </c>
      <c r="C1898" s="291" t="s">
        <v>3070</v>
      </c>
      <c r="P1898" s="291" t="s">
        <v>3070</v>
      </c>
      <c r="Q1898" s="239" t="s">
        <v>6971</v>
      </c>
    </row>
    <row r="1899" spans="1:17">
      <c r="A1899" s="239" t="s">
        <v>5764</v>
      </c>
      <c r="B1899" s="239" t="s">
        <v>6912</v>
      </c>
      <c r="C1899" s="291" t="s">
        <v>3013</v>
      </c>
      <c r="P1899" s="291" t="s">
        <v>3013</v>
      </c>
      <c r="Q1899" s="239" t="s">
        <v>6912</v>
      </c>
    </row>
    <row r="1900" spans="1:17">
      <c r="A1900" s="239" t="s">
        <v>5764</v>
      </c>
      <c r="B1900" s="239" t="s">
        <v>7385</v>
      </c>
      <c r="C1900" s="291" t="s">
        <v>3491</v>
      </c>
      <c r="P1900" s="291" t="s">
        <v>3491</v>
      </c>
      <c r="Q1900" s="239" t="s">
        <v>7385</v>
      </c>
    </row>
    <row r="1901" spans="1:17">
      <c r="A1901" s="239" t="s">
        <v>5764</v>
      </c>
      <c r="B1901" s="239" t="s">
        <v>7315</v>
      </c>
      <c r="C1901" s="291" t="s">
        <v>3420</v>
      </c>
      <c r="P1901" s="291" t="s">
        <v>3420</v>
      </c>
      <c r="Q1901" s="239" t="s">
        <v>7315</v>
      </c>
    </row>
    <row r="1902" spans="1:17">
      <c r="A1902" s="239" t="s">
        <v>5764</v>
      </c>
      <c r="B1902" s="239" t="s">
        <v>6965</v>
      </c>
      <c r="C1902" s="291" t="s">
        <v>3066</v>
      </c>
      <c r="P1902" s="291" t="s">
        <v>3066</v>
      </c>
      <c r="Q1902" s="239" t="s">
        <v>6965</v>
      </c>
    </row>
    <row r="1903" spans="1:17">
      <c r="A1903" s="239" t="s">
        <v>5764</v>
      </c>
      <c r="B1903" s="239" t="s">
        <v>6985</v>
      </c>
      <c r="C1903" s="291" t="s">
        <v>3084</v>
      </c>
      <c r="P1903" s="291" t="s">
        <v>3084</v>
      </c>
      <c r="Q1903" s="239" t="s">
        <v>6985</v>
      </c>
    </row>
    <row r="1904" spans="1:17">
      <c r="A1904" s="239" t="s">
        <v>5764</v>
      </c>
      <c r="B1904" s="239" t="s">
        <v>7401</v>
      </c>
      <c r="C1904" s="291" t="s">
        <v>3507</v>
      </c>
      <c r="P1904" s="291" t="s">
        <v>3507</v>
      </c>
      <c r="Q1904" s="239" t="s">
        <v>7401</v>
      </c>
    </row>
    <row r="1905" spans="1:17">
      <c r="A1905" s="290" t="s">
        <v>4075</v>
      </c>
      <c r="B1905" s="290" t="s">
        <v>6868</v>
      </c>
      <c r="C1905" s="290" t="s">
        <v>2967</v>
      </c>
      <c r="P1905" s="290" t="s">
        <v>2967</v>
      </c>
      <c r="Q1905" s="290" t="s">
        <v>6868</v>
      </c>
    </row>
    <row r="1906" spans="1:17">
      <c r="A1906" s="239" t="s">
        <v>5665</v>
      </c>
      <c r="B1906" s="239" t="s">
        <v>7006</v>
      </c>
      <c r="C1906" s="291" t="s">
        <v>3107</v>
      </c>
      <c r="P1906" s="291" t="s">
        <v>3107</v>
      </c>
      <c r="Q1906" s="239" t="s">
        <v>7006</v>
      </c>
    </row>
    <row r="1907" spans="1:17">
      <c r="A1907" s="290" t="s">
        <v>4075</v>
      </c>
      <c r="B1907" s="290" t="s">
        <v>7622</v>
      </c>
      <c r="C1907" s="290" t="s">
        <v>3720</v>
      </c>
      <c r="P1907" s="290" t="s">
        <v>3720</v>
      </c>
      <c r="Q1907" s="290" t="s">
        <v>7622</v>
      </c>
    </row>
    <row r="1908" spans="1:17">
      <c r="A1908" s="290" t="s">
        <v>6723</v>
      </c>
      <c r="B1908" s="290" t="s">
        <v>6998</v>
      </c>
      <c r="C1908" s="290" t="s">
        <v>3099</v>
      </c>
      <c r="P1908" s="290" t="s">
        <v>3099</v>
      </c>
      <c r="Q1908" s="290" t="s">
        <v>6998</v>
      </c>
    </row>
    <row r="1909" spans="1:17">
      <c r="A1909" s="290" t="s">
        <v>6723</v>
      </c>
      <c r="B1909" s="290" t="s">
        <v>6882</v>
      </c>
      <c r="C1909" s="290" t="s">
        <v>2981</v>
      </c>
      <c r="P1909" s="290" t="s">
        <v>2981</v>
      </c>
      <c r="Q1909" s="290" t="s">
        <v>6882</v>
      </c>
    </row>
    <row r="1910" spans="1:17">
      <c r="A1910" s="290" t="s">
        <v>4075</v>
      </c>
      <c r="B1910" s="290" t="s">
        <v>7023</v>
      </c>
      <c r="C1910" s="290" t="s">
        <v>3124</v>
      </c>
      <c r="P1910" s="290" t="s">
        <v>3124</v>
      </c>
      <c r="Q1910" s="290" t="s">
        <v>7023</v>
      </c>
    </row>
    <row r="1911" spans="1:17">
      <c r="A1911" s="290" t="s">
        <v>4075</v>
      </c>
      <c r="B1911" s="290" t="s">
        <v>6983</v>
      </c>
      <c r="C1911" s="290" t="s">
        <v>3082</v>
      </c>
      <c r="P1911" s="290" t="s">
        <v>3082</v>
      </c>
      <c r="Q1911" s="290" t="s">
        <v>6983</v>
      </c>
    </row>
    <row r="1912" spans="1:17">
      <c r="A1912" s="290" t="s">
        <v>4075</v>
      </c>
      <c r="B1912" s="290" t="s">
        <v>7305</v>
      </c>
      <c r="C1912" s="290" t="s">
        <v>3410</v>
      </c>
      <c r="P1912" s="290" t="s">
        <v>3410</v>
      </c>
      <c r="Q1912" s="290" t="s">
        <v>7305</v>
      </c>
    </row>
    <row r="1913" spans="1:17">
      <c r="A1913" s="290" t="s">
        <v>4075</v>
      </c>
      <c r="B1913" s="290" t="s">
        <v>6916</v>
      </c>
      <c r="C1913" s="290" t="s">
        <v>3017</v>
      </c>
      <c r="P1913" s="290" t="s">
        <v>3017</v>
      </c>
      <c r="Q1913" s="290" t="s">
        <v>6916</v>
      </c>
    </row>
    <row r="1914" spans="1:17">
      <c r="A1914" s="290" t="s">
        <v>4075</v>
      </c>
      <c r="B1914" s="290" t="s">
        <v>6873</v>
      </c>
      <c r="C1914" s="290" t="s">
        <v>2972</v>
      </c>
      <c r="P1914" s="290" t="s">
        <v>2972</v>
      </c>
      <c r="Q1914" s="290" t="s">
        <v>6873</v>
      </c>
    </row>
    <row r="1915" spans="1:17">
      <c r="A1915" s="290" t="s">
        <v>4075</v>
      </c>
      <c r="B1915" s="290" t="s">
        <v>7026</v>
      </c>
      <c r="C1915" s="290" t="s">
        <v>3129</v>
      </c>
      <c r="P1915" s="290" t="s">
        <v>3129</v>
      </c>
      <c r="Q1915" s="290" t="s">
        <v>7026</v>
      </c>
    </row>
    <row r="1916" spans="1:17">
      <c r="A1916" s="290" t="s">
        <v>4075</v>
      </c>
      <c r="B1916" s="290" t="s">
        <v>7015</v>
      </c>
      <c r="C1916" s="290" t="s">
        <v>3116</v>
      </c>
      <c r="P1916" s="290" t="s">
        <v>3116</v>
      </c>
      <c r="Q1916" s="290" t="s">
        <v>7015</v>
      </c>
    </row>
    <row r="1917" spans="1:17">
      <c r="A1917" s="239" t="s">
        <v>6727</v>
      </c>
      <c r="B1917" s="239" t="s">
        <v>7101</v>
      </c>
      <c r="C1917" s="291" t="s">
        <v>3206</v>
      </c>
      <c r="P1917" s="291" t="s">
        <v>3206</v>
      </c>
      <c r="Q1917" s="239" t="s">
        <v>7101</v>
      </c>
    </row>
    <row r="1918" spans="1:17">
      <c r="A1918" s="239" t="s">
        <v>6727</v>
      </c>
      <c r="B1918" s="239" t="s">
        <v>7127</v>
      </c>
      <c r="C1918" s="291" t="s">
        <v>3232</v>
      </c>
      <c r="P1918" s="291" t="s">
        <v>3232</v>
      </c>
      <c r="Q1918" s="239" t="s">
        <v>7127</v>
      </c>
    </row>
    <row r="1919" spans="1:17">
      <c r="A1919" s="239" t="s">
        <v>6727</v>
      </c>
      <c r="B1919" s="239" t="s">
        <v>7192</v>
      </c>
      <c r="C1919" s="291" t="s">
        <v>3297</v>
      </c>
      <c r="P1919" s="291" t="s">
        <v>3297</v>
      </c>
      <c r="Q1919" s="239" t="s">
        <v>7192</v>
      </c>
    </row>
    <row r="1920" spans="1:17">
      <c r="A1920" s="239" t="s">
        <v>6727</v>
      </c>
      <c r="B1920" s="239" t="s">
        <v>6894</v>
      </c>
      <c r="C1920" s="291" t="s">
        <v>2993</v>
      </c>
      <c r="P1920" s="291" t="s">
        <v>2993</v>
      </c>
      <c r="Q1920" s="239" t="s">
        <v>6894</v>
      </c>
    </row>
    <row r="1921" spans="1:17">
      <c r="A1921" s="239" t="s">
        <v>6727</v>
      </c>
      <c r="B1921" s="239" t="s">
        <v>7455</v>
      </c>
      <c r="C1921" s="291" t="s">
        <v>3563</v>
      </c>
      <c r="P1921" s="291" t="s">
        <v>3563</v>
      </c>
      <c r="Q1921" s="239" t="s">
        <v>7455</v>
      </c>
    </row>
    <row r="1922" spans="1:17">
      <c r="A1922" s="239" t="s">
        <v>6727</v>
      </c>
      <c r="B1922" s="239" t="s">
        <v>7615</v>
      </c>
      <c r="C1922" s="291" t="s">
        <v>3713</v>
      </c>
      <c r="P1922" s="291" t="s">
        <v>3713</v>
      </c>
      <c r="Q1922" s="239" t="s">
        <v>7615</v>
      </c>
    </row>
    <row r="1923" spans="1:17">
      <c r="A1923" s="239" t="s">
        <v>6727</v>
      </c>
      <c r="B1923" s="239" t="s">
        <v>6997</v>
      </c>
      <c r="C1923" s="291" t="s">
        <v>3098</v>
      </c>
      <c r="P1923" s="291" t="s">
        <v>3098</v>
      </c>
      <c r="Q1923" s="239" t="s">
        <v>6997</v>
      </c>
    </row>
    <row r="1924" spans="1:17">
      <c r="A1924" s="239" t="s">
        <v>6727</v>
      </c>
      <c r="B1924" s="239" t="s">
        <v>7082</v>
      </c>
      <c r="C1924" s="291" t="s">
        <v>3187</v>
      </c>
      <c r="P1924" s="291" t="s">
        <v>3187</v>
      </c>
      <c r="Q1924" s="239" t="s">
        <v>7082</v>
      </c>
    </row>
    <row r="1925" spans="1:17">
      <c r="A1925" s="239" t="s">
        <v>6727</v>
      </c>
      <c r="B1925" s="239" t="s">
        <v>6901</v>
      </c>
      <c r="C1925" s="291" t="s">
        <v>3000</v>
      </c>
      <c r="P1925" s="291" t="s">
        <v>3000</v>
      </c>
      <c r="Q1925" s="239" t="s">
        <v>6901</v>
      </c>
    </row>
    <row r="1926" spans="1:17">
      <c r="A1926" s="239" t="s">
        <v>6727</v>
      </c>
      <c r="B1926" s="239" t="s">
        <v>7056</v>
      </c>
      <c r="C1926" s="291" t="s">
        <v>3159</v>
      </c>
      <c r="P1926" s="291" t="s">
        <v>3159</v>
      </c>
      <c r="Q1926" s="239" t="s">
        <v>7056</v>
      </c>
    </row>
    <row r="1927" spans="1:17">
      <c r="A1927" s="239" t="s">
        <v>6727</v>
      </c>
      <c r="B1927" s="239" t="s">
        <v>7144</v>
      </c>
      <c r="C1927" s="291" t="s">
        <v>3249</v>
      </c>
      <c r="P1927" s="291" t="s">
        <v>3249</v>
      </c>
      <c r="Q1927" s="239" t="s">
        <v>7144</v>
      </c>
    </row>
    <row r="1928" spans="1:17">
      <c r="A1928" s="239" t="s">
        <v>6727</v>
      </c>
      <c r="B1928" s="239" t="s">
        <v>7310</v>
      </c>
      <c r="C1928" s="291" t="s">
        <v>3415</v>
      </c>
      <c r="P1928" s="291" t="s">
        <v>3415</v>
      </c>
      <c r="Q1928" s="239" t="s">
        <v>7310</v>
      </c>
    </row>
    <row r="1929" spans="1:17">
      <c r="A1929" s="239" t="s">
        <v>6727</v>
      </c>
      <c r="B1929" s="239" t="s">
        <v>7004</v>
      </c>
      <c r="C1929" s="291" t="s">
        <v>3105</v>
      </c>
      <c r="P1929" s="291" t="s">
        <v>3105</v>
      </c>
      <c r="Q1929" s="239" t="s">
        <v>7004</v>
      </c>
    </row>
    <row r="1930" spans="1:17">
      <c r="A1930" s="239" t="s">
        <v>6727</v>
      </c>
      <c r="B1930" s="239" t="s">
        <v>7222</v>
      </c>
      <c r="C1930" s="291" t="s">
        <v>3327</v>
      </c>
      <c r="P1930" s="291" t="s">
        <v>3327</v>
      </c>
      <c r="Q1930" s="239" t="s">
        <v>7222</v>
      </c>
    </row>
    <row r="1931" spans="1:17">
      <c r="A1931" s="239" t="s">
        <v>6727</v>
      </c>
      <c r="B1931" s="239" t="s">
        <v>7220</v>
      </c>
      <c r="C1931" s="291" t="s">
        <v>3325</v>
      </c>
      <c r="P1931" s="291" t="s">
        <v>3325</v>
      </c>
      <c r="Q1931" s="239" t="s">
        <v>7220</v>
      </c>
    </row>
    <row r="1932" spans="1:17">
      <c r="A1932" s="239" t="s">
        <v>6727</v>
      </c>
      <c r="B1932" s="239" t="s">
        <v>7364</v>
      </c>
      <c r="C1932" s="291" t="s">
        <v>3470</v>
      </c>
      <c r="P1932" s="291" t="s">
        <v>3470</v>
      </c>
      <c r="Q1932" s="239" t="s">
        <v>7364</v>
      </c>
    </row>
    <row r="1933" spans="1:17">
      <c r="A1933" s="239" t="s">
        <v>6727</v>
      </c>
      <c r="B1933" s="239" t="s">
        <v>7228</v>
      </c>
      <c r="C1933" s="291" t="s">
        <v>3333</v>
      </c>
      <c r="P1933" s="291" t="s">
        <v>3333</v>
      </c>
      <c r="Q1933" s="239" t="s">
        <v>7228</v>
      </c>
    </row>
    <row r="1934" spans="1:17">
      <c r="A1934" s="239" t="s">
        <v>6727</v>
      </c>
      <c r="B1934" s="239" t="s">
        <v>7152</v>
      </c>
      <c r="C1934" s="291" t="s">
        <v>3257</v>
      </c>
      <c r="P1934" s="291" t="s">
        <v>3257</v>
      </c>
      <c r="Q1934" s="239" t="s">
        <v>7152</v>
      </c>
    </row>
    <row r="1935" spans="1:17">
      <c r="A1935" s="290" t="s">
        <v>6723</v>
      </c>
      <c r="B1935" s="290" t="s">
        <v>6993</v>
      </c>
      <c r="C1935" s="290" t="s">
        <v>3092</v>
      </c>
      <c r="P1935" s="290" t="s">
        <v>3092</v>
      </c>
      <c r="Q1935" s="290" t="s">
        <v>6993</v>
      </c>
    </row>
    <row r="1936" spans="1:17">
      <c r="A1936" s="290" t="s">
        <v>4075</v>
      </c>
      <c r="B1936" s="290" t="s">
        <v>7246</v>
      </c>
      <c r="C1936" s="290" t="s">
        <v>3351</v>
      </c>
      <c r="P1936" s="290" t="s">
        <v>3351</v>
      </c>
      <c r="Q1936" s="290" t="s">
        <v>7246</v>
      </c>
    </row>
    <row r="1937" spans="1:17">
      <c r="A1937" s="290" t="s">
        <v>4075</v>
      </c>
      <c r="B1937" s="290" t="s">
        <v>2942</v>
      </c>
      <c r="C1937" s="290" t="s">
        <v>2941</v>
      </c>
      <c r="P1937" s="290" t="s">
        <v>2941</v>
      </c>
      <c r="Q1937" s="290" t="s">
        <v>2942</v>
      </c>
    </row>
    <row r="1938" spans="1:17">
      <c r="A1938" s="290" t="s">
        <v>4075</v>
      </c>
      <c r="B1938" s="290" t="s">
        <v>7008</v>
      </c>
      <c r="C1938" s="290" t="s">
        <v>3109</v>
      </c>
      <c r="P1938" s="290" t="s">
        <v>3109</v>
      </c>
      <c r="Q1938" s="290" t="s">
        <v>7008</v>
      </c>
    </row>
    <row r="1939" spans="1:17">
      <c r="A1939" s="239" t="s">
        <v>6741</v>
      </c>
      <c r="B1939" s="239" t="s">
        <v>7138</v>
      </c>
      <c r="C1939" s="291" t="s">
        <v>3243</v>
      </c>
      <c r="P1939" s="291" t="s">
        <v>3243</v>
      </c>
      <c r="Q1939" s="239" t="s">
        <v>7138</v>
      </c>
    </row>
    <row r="1940" spans="1:17">
      <c r="A1940" s="290" t="s">
        <v>4075</v>
      </c>
      <c r="B1940" s="290" t="s">
        <v>6866</v>
      </c>
      <c r="C1940" s="290" t="s">
        <v>2965</v>
      </c>
      <c r="P1940" s="290" t="s">
        <v>2965</v>
      </c>
      <c r="Q1940" s="290" t="s">
        <v>6866</v>
      </c>
    </row>
    <row r="1941" spans="1:17">
      <c r="A1941" s="290" t="s">
        <v>4075</v>
      </c>
      <c r="B1941" s="290" t="s">
        <v>6913</v>
      </c>
      <c r="C1941" s="290" t="s">
        <v>3014</v>
      </c>
      <c r="P1941" s="290" t="s">
        <v>3014</v>
      </c>
      <c r="Q1941" s="290" t="s">
        <v>6913</v>
      </c>
    </row>
    <row r="1942" spans="1:17">
      <c r="A1942" s="290" t="s">
        <v>4075</v>
      </c>
      <c r="B1942" s="290" t="s">
        <v>7260</v>
      </c>
      <c r="C1942" s="290" t="s">
        <v>3365</v>
      </c>
      <c r="P1942" s="290" t="s">
        <v>3365</v>
      </c>
      <c r="Q1942" s="290" t="s">
        <v>7260</v>
      </c>
    </row>
    <row r="1943" spans="1:17">
      <c r="A1943" s="239" t="s">
        <v>6727</v>
      </c>
      <c r="B1943" s="239" t="s">
        <v>7050</v>
      </c>
      <c r="C1943" s="291" t="s">
        <v>3153</v>
      </c>
      <c r="P1943" s="291" t="s">
        <v>3153</v>
      </c>
      <c r="Q1943" s="239" t="s">
        <v>7050</v>
      </c>
    </row>
    <row r="1944" spans="1:17">
      <c r="A1944" s="290" t="s">
        <v>6723</v>
      </c>
      <c r="B1944" s="290" t="s">
        <v>7595</v>
      </c>
      <c r="C1944" s="290" t="s">
        <v>3699</v>
      </c>
      <c r="P1944" s="290" t="s">
        <v>3699</v>
      </c>
      <c r="Q1944" s="290" t="s">
        <v>7595</v>
      </c>
    </row>
    <row r="1945" spans="1:17">
      <c r="A1945" s="290" t="s">
        <v>4075</v>
      </c>
      <c r="B1945" s="290" t="s">
        <v>7028</v>
      </c>
      <c r="C1945" s="290" t="s">
        <v>3131</v>
      </c>
      <c r="P1945" s="290" t="s">
        <v>3131</v>
      </c>
      <c r="Q1945" s="290" t="s">
        <v>7028</v>
      </c>
    </row>
    <row r="1946" spans="1:17">
      <c r="A1946" s="290" t="s">
        <v>6723</v>
      </c>
      <c r="B1946" s="290" t="s">
        <v>7124</v>
      </c>
      <c r="C1946" s="290" t="s">
        <v>3229</v>
      </c>
      <c r="P1946" s="290" t="s">
        <v>3229</v>
      </c>
      <c r="Q1946" s="290" t="s">
        <v>7124</v>
      </c>
    </row>
    <row r="1947" spans="1:17">
      <c r="A1947" s="290" t="s">
        <v>4075</v>
      </c>
      <c r="B1947" s="290" t="s">
        <v>6963</v>
      </c>
      <c r="C1947" s="290" t="s">
        <v>3064</v>
      </c>
      <c r="P1947" s="290" t="s">
        <v>3064</v>
      </c>
      <c r="Q1947" s="290" t="s">
        <v>6963</v>
      </c>
    </row>
    <row r="1948" spans="1:17">
      <c r="A1948" s="239" t="s">
        <v>5764</v>
      </c>
      <c r="B1948" s="239" t="s">
        <v>7105</v>
      </c>
      <c r="C1948" s="291" t="s">
        <v>3210</v>
      </c>
      <c r="P1948" s="291" t="s">
        <v>3210</v>
      </c>
      <c r="Q1948" s="239" t="s">
        <v>7105</v>
      </c>
    </row>
    <row r="1949" spans="1:17">
      <c r="A1949" s="290" t="s">
        <v>4075</v>
      </c>
      <c r="B1949" s="290" t="s">
        <v>7586</v>
      </c>
      <c r="C1949" s="290" t="s">
        <v>3690</v>
      </c>
      <c r="P1949" s="290" t="s">
        <v>3690</v>
      </c>
      <c r="Q1949" s="290" t="s">
        <v>7586</v>
      </c>
    </row>
    <row r="1950" spans="1:17">
      <c r="A1950" s="239" t="s">
        <v>5764</v>
      </c>
      <c r="B1950" s="239" t="s">
        <v>6911</v>
      </c>
      <c r="C1950" s="291" t="s">
        <v>3010</v>
      </c>
      <c r="P1950" s="291" t="s">
        <v>3010</v>
      </c>
      <c r="Q1950" s="239" t="s">
        <v>6911</v>
      </c>
    </row>
    <row r="1951" spans="1:17">
      <c r="A1951" s="290" t="s">
        <v>4075</v>
      </c>
      <c r="B1951" s="290" t="s">
        <v>7025</v>
      </c>
      <c r="C1951" s="290" t="s">
        <v>3128</v>
      </c>
      <c r="P1951" s="290" t="s">
        <v>3128</v>
      </c>
      <c r="Q1951" s="290" t="s">
        <v>7025</v>
      </c>
    </row>
    <row r="1952" spans="1:17">
      <c r="A1952" s="290" t="s">
        <v>6723</v>
      </c>
      <c r="B1952" s="290" t="s">
        <v>6809</v>
      </c>
      <c r="C1952" s="290" t="s">
        <v>2902</v>
      </c>
      <c r="P1952" s="290" t="s">
        <v>2902</v>
      </c>
      <c r="Q1952" s="290" t="s">
        <v>6809</v>
      </c>
    </row>
    <row r="1953" spans="1:17">
      <c r="A1953" s="290" t="s">
        <v>6723</v>
      </c>
      <c r="B1953" s="290" t="s">
        <v>7593</v>
      </c>
      <c r="C1953" s="290" t="s">
        <v>3697</v>
      </c>
      <c r="P1953" s="290" t="s">
        <v>3697</v>
      </c>
      <c r="Q1953" s="290" t="s">
        <v>7593</v>
      </c>
    </row>
    <row r="1954" spans="1:17">
      <c r="A1954" s="290" t="s">
        <v>4075</v>
      </c>
      <c r="B1954" s="290" t="s">
        <v>6926</v>
      </c>
      <c r="C1954" s="290" t="s">
        <v>3027</v>
      </c>
      <c r="P1954" s="290" t="s">
        <v>3027</v>
      </c>
      <c r="Q1954" s="290" t="s">
        <v>6926</v>
      </c>
    </row>
    <row r="1955" spans="1:17">
      <c r="A1955" s="290" t="s">
        <v>4075</v>
      </c>
      <c r="B1955" s="290" t="s">
        <v>6961</v>
      </c>
      <c r="C1955" s="290" t="s">
        <v>6962</v>
      </c>
      <c r="P1955" s="290" t="s">
        <v>6962</v>
      </c>
      <c r="Q1955" s="290" t="s">
        <v>6961</v>
      </c>
    </row>
    <row r="1956" spans="1:17">
      <c r="A1956" s="290" t="s">
        <v>4075</v>
      </c>
      <c r="B1956" s="290" t="s">
        <v>6968</v>
      </c>
      <c r="C1956" s="290" t="s">
        <v>6969</v>
      </c>
      <c r="P1956" s="290" t="s">
        <v>6969</v>
      </c>
      <c r="Q1956" s="290" t="s">
        <v>6968</v>
      </c>
    </row>
    <row r="1957" spans="1:17">
      <c r="A1957" s="239" t="s">
        <v>6741</v>
      </c>
      <c r="B1957" s="239" t="s">
        <v>6893</v>
      </c>
      <c r="C1957" s="291" t="s">
        <v>2992</v>
      </c>
      <c r="P1957" s="291" t="s">
        <v>2992</v>
      </c>
      <c r="Q1957" s="239" t="s">
        <v>6893</v>
      </c>
    </row>
    <row r="1958" spans="1:17">
      <c r="A1958" s="290" t="s">
        <v>6741</v>
      </c>
      <c r="B1958" s="290" t="s">
        <v>7104</v>
      </c>
      <c r="C1958" s="290" t="s">
        <v>3209</v>
      </c>
      <c r="P1958" s="290" t="s">
        <v>3209</v>
      </c>
      <c r="Q1958" s="290" t="s">
        <v>7104</v>
      </c>
    </row>
    <row r="1959" spans="1:17">
      <c r="A1959" s="290" t="s">
        <v>4075</v>
      </c>
      <c r="B1959" s="290" t="s">
        <v>7030</v>
      </c>
      <c r="C1959" s="290" t="s">
        <v>3133</v>
      </c>
      <c r="P1959" s="290" t="s">
        <v>3133</v>
      </c>
      <c r="Q1959" s="290" t="s">
        <v>7030</v>
      </c>
    </row>
    <row r="1960" spans="1:17">
      <c r="A1960" s="239" t="s">
        <v>6741</v>
      </c>
      <c r="B1960" s="239" t="s">
        <v>6869</v>
      </c>
      <c r="C1960" s="291" t="s">
        <v>2968</v>
      </c>
      <c r="P1960" s="291" t="s">
        <v>2968</v>
      </c>
      <c r="Q1960" s="239" t="s">
        <v>6869</v>
      </c>
    </row>
    <row r="1961" spans="1:17">
      <c r="A1961" s="239" t="s">
        <v>6741</v>
      </c>
      <c r="B1961" s="239" t="s">
        <v>6902</v>
      </c>
      <c r="C1961" s="291" t="s">
        <v>3001</v>
      </c>
      <c r="P1961" s="291" t="s">
        <v>3001</v>
      </c>
      <c r="Q1961" s="239" t="s">
        <v>6902</v>
      </c>
    </row>
    <row r="1962" spans="1:17">
      <c r="A1962" s="239" t="s">
        <v>6741</v>
      </c>
      <c r="B1962" s="239" t="s">
        <v>7060</v>
      </c>
      <c r="C1962" s="291" t="s">
        <v>3163</v>
      </c>
      <c r="P1962" s="291" t="s">
        <v>3163</v>
      </c>
      <c r="Q1962" s="239" t="s">
        <v>7060</v>
      </c>
    </row>
    <row r="1963" spans="1:17">
      <c r="A1963" s="239" t="s">
        <v>6741</v>
      </c>
      <c r="B1963" s="239" t="s">
        <v>7046</v>
      </c>
      <c r="C1963" s="291" t="s">
        <v>3149</v>
      </c>
      <c r="P1963" s="291" t="s">
        <v>3149</v>
      </c>
      <c r="Q1963" s="239" t="s">
        <v>7046</v>
      </c>
    </row>
    <row r="1964" spans="1:17">
      <c r="A1964" s="239" t="s">
        <v>6741</v>
      </c>
      <c r="B1964" s="239" t="s">
        <v>7225</v>
      </c>
      <c r="C1964" s="291" t="s">
        <v>3330</v>
      </c>
      <c r="P1964" s="291" t="s">
        <v>3330</v>
      </c>
      <c r="Q1964" s="239" t="s">
        <v>7225</v>
      </c>
    </row>
    <row r="1965" spans="1:17">
      <c r="A1965" s="239" t="s">
        <v>6741</v>
      </c>
      <c r="B1965" s="239" t="s">
        <v>7108</v>
      </c>
      <c r="C1965" s="291" t="s">
        <v>3213</v>
      </c>
      <c r="P1965" s="291" t="s">
        <v>3213</v>
      </c>
      <c r="Q1965" s="239" t="s">
        <v>7108</v>
      </c>
    </row>
    <row r="1966" spans="1:17">
      <c r="A1966" s="239" t="s">
        <v>6741</v>
      </c>
      <c r="B1966" s="239" t="s">
        <v>7230</v>
      </c>
      <c r="C1966" s="291" t="s">
        <v>3335</v>
      </c>
      <c r="P1966" s="291" t="s">
        <v>3335</v>
      </c>
      <c r="Q1966" s="239" t="s">
        <v>7230</v>
      </c>
    </row>
    <row r="1967" spans="1:17">
      <c r="A1967" s="239" t="s">
        <v>6741</v>
      </c>
      <c r="B1967" s="239" t="s">
        <v>7142</v>
      </c>
      <c r="C1967" s="291" t="s">
        <v>3247</v>
      </c>
      <c r="P1967" s="291" t="s">
        <v>3247</v>
      </c>
      <c r="Q1967" s="239" t="s">
        <v>7142</v>
      </c>
    </row>
    <row r="1968" spans="1:17">
      <c r="A1968" s="239" t="s">
        <v>6741</v>
      </c>
      <c r="B1968" s="239" t="s">
        <v>7145</v>
      </c>
      <c r="C1968" s="291" t="s">
        <v>3250</v>
      </c>
      <c r="P1968" s="291" t="s">
        <v>3250</v>
      </c>
      <c r="Q1968" s="239" t="s">
        <v>7145</v>
      </c>
    </row>
    <row r="1969" spans="1:17">
      <c r="A1969" s="239" t="s">
        <v>6741</v>
      </c>
      <c r="B1969" s="239" t="s">
        <v>6883</v>
      </c>
      <c r="C1969" s="291" t="s">
        <v>2982</v>
      </c>
      <c r="P1969" s="291" t="s">
        <v>2982</v>
      </c>
      <c r="Q1969" s="239" t="s">
        <v>6883</v>
      </c>
    </row>
    <row r="1970" spans="1:17">
      <c r="A1970" s="239" t="s">
        <v>6741</v>
      </c>
      <c r="B1970" s="239" t="s">
        <v>7314</v>
      </c>
      <c r="C1970" s="291" t="s">
        <v>3419</v>
      </c>
      <c r="P1970" s="291" t="s">
        <v>3419</v>
      </c>
      <c r="Q1970" s="239" t="s">
        <v>7314</v>
      </c>
    </row>
    <row r="1971" spans="1:17">
      <c r="A1971" s="239" t="s">
        <v>6741</v>
      </c>
      <c r="B1971" s="239" t="s">
        <v>7159</v>
      </c>
      <c r="C1971" s="291" t="s">
        <v>3264</v>
      </c>
      <c r="P1971" s="291" t="s">
        <v>3264</v>
      </c>
      <c r="Q1971" s="239" t="s">
        <v>7159</v>
      </c>
    </row>
    <row r="1972" spans="1:17">
      <c r="A1972" s="239" t="s">
        <v>6741</v>
      </c>
      <c r="B1972" s="239" t="s">
        <v>3167</v>
      </c>
      <c r="C1972" s="291" t="s">
        <v>3166</v>
      </c>
      <c r="P1972" s="291" t="s">
        <v>3166</v>
      </c>
      <c r="Q1972" s="239" t="s">
        <v>3167</v>
      </c>
    </row>
    <row r="1973" spans="1:17">
      <c r="A1973" s="239" t="s">
        <v>6741</v>
      </c>
      <c r="B1973" s="239" t="s">
        <v>7243</v>
      </c>
      <c r="C1973" s="291" t="s">
        <v>3348</v>
      </c>
      <c r="P1973" s="291" t="s">
        <v>3348</v>
      </c>
      <c r="Q1973" s="239" t="s">
        <v>7243</v>
      </c>
    </row>
    <row r="1974" spans="1:17">
      <c r="A1974" s="239" t="s">
        <v>6741</v>
      </c>
      <c r="B1974" s="239" t="s">
        <v>7237</v>
      </c>
      <c r="C1974" s="291" t="s">
        <v>3342</v>
      </c>
      <c r="P1974" s="291" t="s">
        <v>3342</v>
      </c>
      <c r="Q1974" s="239" t="s">
        <v>7237</v>
      </c>
    </row>
    <row r="1975" spans="1:17">
      <c r="A1975" s="239" t="s">
        <v>6741</v>
      </c>
      <c r="B1975" s="239" t="s">
        <v>7041</v>
      </c>
      <c r="C1975" s="291" t="s">
        <v>3144</v>
      </c>
      <c r="P1975" s="291" t="s">
        <v>3144</v>
      </c>
      <c r="Q1975" s="239" t="s">
        <v>7041</v>
      </c>
    </row>
    <row r="1976" spans="1:17">
      <c r="A1976" s="239" t="s">
        <v>6741</v>
      </c>
      <c r="B1976" s="239" t="s">
        <v>7128</v>
      </c>
      <c r="C1976" s="291" t="s">
        <v>3233</v>
      </c>
      <c r="P1976" s="291" t="s">
        <v>3233</v>
      </c>
      <c r="Q1976" s="239" t="s">
        <v>7128</v>
      </c>
    </row>
    <row r="1977" spans="1:17">
      <c r="A1977" s="239" t="s">
        <v>6741</v>
      </c>
      <c r="B1977" s="239" t="s">
        <v>7131</v>
      </c>
      <c r="C1977" s="291" t="s">
        <v>3236</v>
      </c>
      <c r="P1977" s="291" t="s">
        <v>3236</v>
      </c>
      <c r="Q1977" s="239" t="s">
        <v>7131</v>
      </c>
    </row>
    <row r="1978" spans="1:17">
      <c r="A1978" s="239" t="s">
        <v>6741</v>
      </c>
      <c r="B1978" s="239" t="s">
        <v>7254</v>
      </c>
      <c r="C1978" s="291" t="s">
        <v>3359</v>
      </c>
      <c r="P1978" s="291" t="s">
        <v>3359</v>
      </c>
      <c r="Q1978" s="239" t="s">
        <v>7254</v>
      </c>
    </row>
    <row r="1979" spans="1:17">
      <c r="A1979" s="239" t="s">
        <v>6741</v>
      </c>
      <c r="B1979" s="239" t="s">
        <v>7002</v>
      </c>
      <c r="C1979" s="291" t="s">
        <v>3103</v>
      </c>
      <c r="P1979" s="291" t="s">
        <v>3103</v>
      </c>
      <c r="Q1979" s="239" t="s">
        <v>7002</v>
      </c>
    </row>
    <row r="1980" spans="1:17">
      <c r="A1980" s="239" t="s">
        <v>6741</v>
      </c>
      <c r="B1980" s="239" t="s">
        <v>7063</v>
      </c>
      <c r="C1980" s="291" t="s">
        <v>3168</v>
      </c>
      <c r="P1980" s="291" t="s">
        <v>3168</v>
      </c>
      <c r="Q1980" s="239" t="s">
        <v>7063</v>
      </c>
    </row>
    <row r="1981" spans="1:17">
      <c r="A1981" s="239" t="s">
        <v>6741</v>
      </c>
      <c r="B1981" s="239" t="s">
        <v>7053</v>
      </c>
      <c r="C1981" s="291" t="s">
        <v>3156</v>
      </c>
      <c r="P1981" s="291" t="s">
        <v>3156</v>
      </c>
      <c r="Q1981" s="239" t="s">
        <v>7053</v>
      </c>
    </row>
    <row r="1982" spans="1:17">
      <c r="A1982" s="239" t="s">
        <v>6741</v>
      </c>
      <c r="B1982" s="239" t="s">
        <v>6888</v>
      </c>
      <c r="C1982" s="291" t="s">
        <v>2987</v>
      </c>
      <c r="P1982" s="291" t="s">
        <v>2987</v>
      </c>
      <c r="Q1982" s="239" t="s">
        <v>6888</v>
      </c>
    </row>
    <row r="1983" spans="1:17">
      <c r="A1983" s="239" t="s">
        <v>6741</v>
      </c>
      <c r="B1983" s="239" t="s">
        <v>7564</v>
      </c>
      <c r="C1983" s="291" t="s">
        <v>3668</v>
      </c>
      <c r="P1983" s="291" t="s">
        <v>3668</v>
      </c>
      <c r="Q1983" s="239" t="s">
        <v>7564</v>
      </c>
    </row>
    <row r="1984" spans="1:17">
      <c r="A1984" s="239" t="s">
        <v>6741</v>
      </c>
      <c r="B1984" s="239" t="s">
        <v>7073</v>
      </c>
      <c r="C1984" s="291" t="s">
        <v>3178</v>
      </c>
      <c r="P1984" s="291" t="s">
        <v>3178</v>
      </c>
      <c r="Q1984" s="239" t="s">
        <v>7073</v>
      </c>
    </row>
    <row r="1985" spans="1:17">
      <c r="A1985" s="239" t="s">
        <v>6741</v>
      </c>
      <c r="B1985" s="239" t="s">
        <v>7113</v>
      </c>
      <c r="C1985" s="291" t="s">
        <v>3218</v>
      </c>
      <c r="P1985" s="291" t="s">
        <v>3218</v>
      </c>
      <c r="Q1985" s="239" t="s">
        <v>7113</v>
      </c>
    </row>
    <row r="1986" spans="1:17">
      <c r="A1986" s="239" t="s">
        <v>6741</v>
      </c>
      <c r="B1986" s="239" t="s">
        <v>6862</v>
      </c>
      <c r="C1986" s="291" t="s">
        <v>2961</v>
      </c>
      <c r="P1986" s="291" t="s">
        <v>2961</v>
      </c>
      <c r="Q1986" s="239" t="s">
        <v>6862</v>
      </c>
    </row>
    <row r="1987" spans="1:17">
      <c r="A1987" s="239" t="s">
        <v>6741</v>
      </c>
      <c r="B1987" s="239" t="s">
        <v>6951</v>
      </c>
      <c r="C1987" s="291" t="s">
        <v>3052</v>
      </c>
      <c r="P1987" s="291" t="s">
        <v>3052</v>
      </c>
      <c r="Q1987" s="239" t="s">
        <v>6951</v>
      </c>
    </row>
    <row r="1988" spans="1:17">
      <c r="A1988" s="239" t="s">
        <v>6741</v>
      </c>
      <c r="B1988" s="239" t="s">
        <v>7235</v>
      </c>
      <c r="C1988" s="291" t="s">
        <v>3340</v>
      </c>
      <c r="P1988" s="291" t="s">
        <v>3340</v>
      </c>
      <c r="Q1988" s="239" t="s">
        <v>7235</v>
      </c>
    </row>
    <row r="1989" spans="1:17">
      <c r="A1989" s="239" t="s">
        <v>6741</v>
      </c>
      <c r="B1989" s="239" t="s">
        <v>7311</v>
      </c>
      <c r="C1989" s="291" t="s">
        <v>3416</v>
      </c>
      <c r="P1989" s="291" t="s">
        <v>3416</v>
      </c>
      <c r="Q1989" s="239" t="s">
        <v>7311</v>
      </c>
    </row>
    <row r="1990" spans="1:17">
      <c r="A1990" s="239" t="s">
        <v>6741</v>
      </c>
      <c r="B1990" s="239" t="s">
        <v>7438</v>
      </c>
      <c r="C1990" s="291" t="s">
        <v>3546</v>
      </c>
      <c r="P1990" s="291" t="s">
        <v>3546</v>
      </c>
      <c r="Q1990" s="239" t="s">
        <v>7438</v>
      </c>
    </row>
    <row r="1991" spans="1:17">
      <c r="A1991" s="239" t="s">
        <v>6741</v>
      </c>
      <c r="B1991" s="239" t="s">
        <v>7059</v>
      </c>
      <c r="C1991" s="291" t="s">
        <v>3162</v>
      </c>
      <c r="P1991" s="291" t="s">
        <v>3162</v>
      </c>
      <c r="Q1991" s="239" t="s">
        <v>7059</v>
      </c>
    </row>
    <row r="1992" spans="1:17">
      <c r="A1992" s="239" t="s">
        <v>6741</v>
      </c>
      <c r="B1992" s="239" t="s">
        <v>7359</v>
      </c>
      <c r="C1992" s="291" t="s">
        <v>3465</v>
      </c>
      <c r="P1992" s="291" t="s">
        <v>3465</v>
      </c>
      <c r="Q1992" s="239" t="s">
        <v>7359</v>
      </c>
    </row>
    <row r="1993" spans="1:17">
      <c r="A1993" s="239" t="s">
        <v>6741</v>
      </c>
      <c r="B1993" s="239" t="s">
        <v>6907</v>
      </c>
      <c r="C1993" s="291" t="s">
        <v>3006</v>
      </c>
      <c r="P1993" s="291" t="s">
        <v>3006</v>
      </c>
      <c r="Q1993" s="239" t="s">
        <v>6907</v>
      </c>
    </row>
    <row r="1994" spans="1:17">
      <c r="A1994" s="239" t="s">
        <v>6741</v>
      </c>
      <c r="B1994" s="239" t="s">
        <v>7210</v>
      </c>
      <c r="C1994" s="291" t="s">
        <v>3315</v>
      </c>
      <c r="P1994" s="291" t="s">
        <v>3315</v>
      </c>
      <c r="Q1994" s="239" t="s">
        <v>7210</v>
      </c>
    </row>
    <row r="1995" spans="1:17">
      <c r="A1995" s="239" t="s">
        <v>6741</v>
      </c>
      <c r="B1995" s="239" t="s">
        <v>7238</v>
      </c>
      <c r="C1995" s="291" t="s">
        <v>3343</v>
      </c>
      <c r="P1995" s="291" t="s">
        <v>3343</v>
      </c>
      <c r="Q1995" s="239" t="s">
        <v>7238</v>
      </c>
    </row>
    <row r="1996" spans="1:17">
      <c r="A1996" s="239" t="s">
        <v>6741</v>
      </c>
      <c r="B1996" s="239" t="s">
        <v>7340</v>
      </c>
      <c r="C1996" s="291" t="s">
        <v>3445</v>
      </c>
      <c r="P1996" s="291" t="s">
        <v>3445</v>
      </c>
      <c r="Q1996" s="239" t="s">
        <v>7340</v>
      </c>
    </row>
    <row r="1997" spans="1:17">
      <c r="A1997" s="239" t="s">
        <v>6741</v>
      </c>
      <c r="B1997" s="239" t="s">
        <v>7156</v>
      </c>
      <c r="C1997" s="291" t="s">
        <v>3261</v>
      </c>
      <c r="P1997" s="291" t="s">
        <v>3261</v>
      </c>
      <c r="Q1997" s="239" t="s">
        <v>7156</v>
      </c>
    </row>
    <row r="1998" spans="1:17">
      <c r="A1998" s="239" t="s">
        <v>6741</v>
      </c>
      <c r="B1998" s="239" t="s">
        <v>6953</v>
      </c>
      <c r="C1998" s="291" t="s">
        <v>3056</v>
      </c>
      <c r="P1998" s="291" t="s">
        <v>3056</v>
      </c>
      <c r="Q1998" s="239" t="s">
        <v>6953</v>
      </c>
    </row>
    <row r="1999" spans="1:17">
      <c r="A1999" s="239" t="s">
        <v>6741</v>
      </c>
      <c r="B1999" s="239" t="s">
        <v>7234</v>
      </c>
      <c r="C1999" s="291" t="s">
        <v>3339</v>
      </c>
      <c r="P1999" s="291" t="s">
        <v>3339</v>
      </c>
      <c r="Q1999" s="239" t="s">
        <v>7234</v>
      </c>
    </row>
    <row r="2000" spans="1:17">
      <c r="A2000" s="239" t="s">
        <v>6741</v>
      </c>
      <c r="B2000" s="239" t="s">
        <v>7256</v>
      </c>
      <c r="C2000" s="291" t="s">
        <v>3361</v>
      </c>
      <c r="P2000" s="291" t="s">
        <v>3361</v>
      </c>
      <c r="Q2000" s="239" t="s">
        <v>7256</v>
      </c>
    </row>
    <row r="2001" spans="1:17">
      <c r="A2001" s="239" t="s">
        <v>6741</v>
      </c>
      <c r="B2001" s="239" t="s">
        <v>6855</v>
      </c>
      <c r="C2001" s="291" t="s">
        <v>2954</v>
      </c>
      <c r="P2001" s="291" t="s">
        <v>2954</v>
      </c>
      <c r="Q2001" s="239" t="s">
        <v>6855</v>
      </c>
    </row>
    <row r="2002" spans="1:17">
      <c r="A2002" s="239" t="s">
        <v>6741</v>
      </c>
      <c r="B2002" s="239" t="s">
        <v>7012</v>
      </c>
      <c r="C2002" s="291" t="s">
        <v>3113</v>
      </c>
      <c r="P2002" s="291" t="s">
        <v>3113</v>
      </c>
      <c r="Q2002" s="239" t="s">
        <v>7012</v>
      </c>
    </row>
    <row r="2003" spans="1:17">
      <c r="A2003" s="239" t="s">
        <v>6741</v>
      </c>
      <c r="B2003" s="239" t="s">
        <v>7358</v>
      </c>
      <c r="C2003" s="291" t="s">
        <v>3464</v>
      </c>
      <c r="P2003" s="291" t="s">
        <v>3464</v>
      </c>
      <c r="Q2003" s="239" t="s">
        <v>7358</v>
      </c>
    </row>
    <row r="2004" spans="1:17">
      <c r="A2004" s="239" t="s">
        <v>6741</v>
      </c>
      <c r="B2004" s="239" t="s">
        <v>6954</v>
      </c>
      <c r="C2004" s="291" t="s">
        <v>3057</v>
      </c>
      <c r="P2004" s="291" t="s">
        <v>3057</v>
      </c>
      <c r="Q2004" s="239" t="s">
        <v>6954</v>
      </c>
    </row>
    <row r="2005" spans="1:17">
      <c r="A2005" s="239" t="s">
        <v>6741</v>
      </c>
      <c r="B2005" s="239" t="s">
        <v>6940</v>
      </c>
      <c r="C2005" s="291" t="s">
        <v>3041</v>
      </c>
      <c r="P2005" s="291" t="s">
        <v>3041</v>
      </c>
      <c r="Q2005" s="239" t="s">
        <v>6940</v>
      </c>
    </row>
    <row r="2006" spans="1:17">
      <c r="A2006" s="239" t="s">
        <v>6741</v>
      </c>
      <c r="B2006" s="239" t="s">
        <v>7194</v>
      </c>
      <c r="C2006" s="291" t="s">
        <v>3299</v>
      </c>
      <c r="P2006" s="291" t="s">
        <v>3299</v>
      </c>
      <c r="Q2006" s="239" t="s">
        <v>7194</v>
      </c>
    </row>
    <row r="2007" spans="1:17">
      <c r="A2007" s="239" t="s">
        <v>6741</v>
      </c>
      <c r="B2007" s="239" t="s">
        <v>6966</v>
      </c>
      <c r="C2007" s="291" t="s">
        <v>3067</v>
      </c>
      <c r="P2007" s="291" t="s">
        <v>3067</v>
      </c>
      <c r="Q2007" s="239" t="s">
        <v>6966</v>
      </c>
    </row>
    <row r="2008" spans="1:17">
      <c r="A2008" s="239" t="s">
        <v>6741</v>
      </c>
      <c r="B2008" s="239" t="s">
        <v>6988</v>
      </c>
      <c r="C2008" s="291" t="s">
        <v>3087</v>
      </c>
      <c r="P2008" s="291" t="s">
        <v>3087</v>
      </c>
      <c r="Q2008" s="239" t="s">
        <v>6988</v>
      </c>
    </row>
    <row r="2009" spans="1:17">
      <c r="A2009" s="239" t="s">
        <v>6741</v>
      </c>
      <c r="B2009" s="239" t="s">
        <v>7071</v>
      </c>
      <c r="C2009" s="291" t="s">
        <v>3176</v>
      </c>
      <c r="P2009" s="291" t="s">
        <v>3176</v>
      </c>
      <c r="Q2009" s="239" t="s">
        <v>7071</v>
      </c>
    </row>
    <row r="2010" spans="1:17">
      <c r="A2010" s="239" t="s">
        <v>6741</v>
      </c>
      <c r="B2010" s="239" t="s">
        <v>7121</v>
      </c>
      <c r="C2010" s="291" t="s">
        <v>3226</v>
      </c>
      <c r="P2010" s="291" t="s">
        <v>3226</v>
      </c>
      <c r="Q2010" s="239" t="s">
        <v>7121</v>
      </c>
    </row>
    <row r="2011" spans="1:17">
      <c r="A2011" s="239" t="s">
        <v>6741</v>
      </c>
      <c r="B2011" s="239" t="s">
        <v>7309</v>
      </c>
      <c r="C2011" s="291" t="s">
        <v>3414</v>
      </c>
      <c r="P2011" s="291" t="s">
        <v>3414</v>
      </c>
      <c r="Q2011" s="239" t="s">
        <v>7309</v>
      </c>
    </row>
    <row r="2012" spans="1:17">
      <c r="A2012" s="239" t="s">
        <v>6741</v>
      </c>
      <c r="B2012" s="239" t="s">
        <v>6851</v>
      </c>
      <c r="C2012" s="291" t="s">
        <v>2950</v>
      </c>
      <c r="P2012" s="291" t="s">
        <v>2950</v>
      </c>
      <c r="Q2012" s="239" t="s">
        <v>6851</v>
      </c>
    </row>
    <row r="2013" spans="1:17">
      <c r="A2013" s="239" t="s">
        <v>6741</v>
      </c>
      <c r="B2013" s="239" t="s">
        <v>7420</v>
      </c>
      <c r="C2013" s="291" t="s">
        <v>3528</v>
      </c>
      <c r="P2013" s="291" t="s">
        <v>3528</v>
      </c>
      <c r="Q2013" s="239" t="s">
        <v>7420</v>
      </c>
    </row>
    <row r="2014" spans="1:17">
      <c r="A2014" s="239" t="s">
        <v>6741</v>
      </c>
      <c r="B2014" s="239" t="s">
        <v>6929</v>
      </c>
      <c r="C2014" s="291" t="s">
        <v>3030</v>
      </c>
      <c r="P2014" s="291" t="s">
        <v>3030</v>
      </c>
      <c r="Q2014" s="239" t="s">
        <v>6929</v>
      </c>
    </row>
    <row r="2015" spans="1:17">
      <c r="A2015" s="239" t="s">
        <v>6741</v>
      </c>
      <c r="B2015" s="239" t="s">
        <v>7217</v>
      </c>
      <c r="C2015" s="291" t="s">
        <v>3322</v>
      </c>
      <c r="P2015" s="291" t="s">
        <v>3322</v>
      </c>
      <c r="Q2015" s="239" t="s">
        <v>7217</v>
      </c>
    </row>
    <row r="2016" spans="1:17">
      <c r="A2016" s="239" t="s">
        <v>6741</v>
      </c>
      <c r="B2016" s="239" t="s">
        <v>7258</v>
      </c>
      <c r="C2016" s="291" t="s">
        <v>3363</v>
      </c>
      <c r="P2016" s="291" t="s">
        <v>3363</v>
      </c>
      <c r="Q2016" s="239" t="s">
        <v>7258</v>
      </c>
    </row>
    <row r="2017" spans="1:17">
      <c r="A2017" s="239" t="s">
        <v>6741</v>
      </c>
      <c r="B2017" s="239" t="s">
        <v>7038</v>
      </c>
      <c r="C2017" s="291" t="s">
        <v>3141</v>
      </c>
      <c r="P2017" s="291" t="s">
        <v>3141</v>
      </c>
      <c r="Q2017" s="239" t="s">
        <v>7038</v>
      </c>
    </row>
    <row r="2018" spans="1:17">
      <c r="A2018" s="292" t="s">
        <v>6741</v>
      </c>
      <c r="B2018" s="239" t="s">
        <v>6817</v>
      </c>
      <c r="C2018" s="291" t="s">
        <v>2910</v>
      </c>
      <c r="P2018" s="291" t="s">
        <v>2910</v>
      </c>
      <c r="Q2018" s="239" t="s">
        <v>6817</v>
      </c>
    </row>
    <row r="2019" spans="1:17">
      <c r="A2019" s="292" t="s">
        <v>6741</v>
      </c>
      <c r="B2019" s="239" t="s">
        <v>7068</v>
      </c>
      <c r="C2019" s="291" t="s">
        <v>3173</v>
      </c>
      <c r="P2019" s="291" t="s">
        <v>3173</v>
      </c>
      <c r="Q2019" s="239" t="s">
        <v>7068</v>
      </c>
    </row>
    <row r="2020" spans="1:17">
      <c r="A2020" s="292" t="s">
        <v>6741</v>
      </c>
      <c r="B2020" s="239" t="s">
        <v>6872</v>
      </c>
      <c r="C2020" s="291" t="s">
        <v>2971</v>
      </c>
      <c r="P2020" s="291" t="s">
        <v>2971</v>
      </c>
      <c r="Q2020" s="239" t="s">
        <v>6872</v>
      </c>
    </row>
    <row r="2021" spans="1:17">
      <c r="A2021" s="292" t="s">
        <v>6741</v>
      </c>
      <c r="B2021" s="239" t="s">
        <v>7604</v>
      </c>
      <c r="C2021" s="291" t="s">
        <v>7605</v>
      </c>
      <c r="P2021" s="291" t="s">
        <v>7605</v>
      </c>
      <c r="Q2021" s="239" t="s">
        <v>7604</v>
      </c>
    </row>
    <row r="2022" spans="1:17">
      <c r="A2022" s="292" t="s">
        <v>6741</v>
      </c>
      <c r="B2022" s="239" t="s">
        <v>7214</v>
      </c>
      <c r="C2022" s="291" t="s">
        <v>3319</v>
      </c>
      <c r="P2022" s="291" t="s">
        <v>3319</v>
      </c>
      <c r="Q2022" s="239" t="s">
        <v>7214</v>
      </c>
    </row>
    <row r="2023" spans="1:17">
      <c r="A2023" s="292" t="s">
        <v>6741</v>
      </c>
      <c r="B2023" s="239" t="s">
        <v>6844</v>
      </c>
      <c r="C2023" s="291" t="s">
        <v>2943</v>
      </c>
      <c r="P2023" s="291" t="s">
        <v>2943</v>
      </c>
      <c r="Q2023" s="239" t="s">
        <v>6844</v>
      </c>
    </row>
    <row r="2024" spans="1:17">
      <c r="A2024" s="292" t="s">
        <v>6741</v>
      </c>
      <c r="B2024" s="239" t="s">
        <v>3127</v>
      </c>
      <c r="C2024" s="291" t="s">
        <v>3126</v>
      </c>
      <c r="P2024" s="291" t="s">
        <v>3126</v>
      </c>
      <c r="Q2024" s="239" t="s">
        <v>3127</v>
      </c>
    </row>
    <row r="2025" spans="1:17">
      <c r="A2025" s="292" t="s">
        <v>6741</v>
      </c>
      <c r="B2025" s="239" t="s">
        <v>6936</v>
      </c>
      <c r="C2025" s="291" t="s">
        <v>3037</v>
      </c>
      <c r="P2025" s="291" t="s">
        <v>3037</v>
      </c>
      <c r="Q2025" s="239" t="s">
        <v>6936</v>
      </c>
    </row>
    <row r="2026" spans="1:17">
      <c r="A2026" s="292" t="s">
        <v>6741</v>
      </c>
      <c r="B2026" s="239" t="s">
        <v>7362</v>
      </c>
      <c r="C2026" s="291" t="s">
        <v>3468</v>
      </c>
      <c r="P2026" s="291" t="s">
        <v>3468</v>
      </c>
      <c r="Q2026" s="239" t="s">
        <v>7362</v>
      </c>
    </row>
    <row r="2027" spans="1:17">
      <c r="A2027" s="292" t="s">
        <v>6741</v>
      </c>
      <c r="B2027" s="239" t="s">
        <v>7001</v>
      </c>
      <c r="C2027" s="291" t="s">
        <v>3102</v>
      </c>
      <c r="P2027" s="291" t="s">
        <v>3102</v>
      </c>
      <c r="Q2027" s="239" t="s">
        <v>7001</v>
      </c>
    </row>
    <row r="2028" spans="1:17">
      <c r="A2028" s="292" t="s">
        <v>6741</v>
      </c>
      <c r="B2028" s="239" t="s">
        <v>7114</v>
      </c>
      <c r="C2028" s="291" t="s">
        <v>3219</v>
      </c>
      <c r="P2028" s="291" t="s">
        <v>3219</v>
      </c>
      <c r="Q2028" s="239" t="s">
        <v>7114</v>
      </c>
    </row>
    <row r="2029" spans="1:17">
      <c r="A2029" s="292" t="s">
        <v>6741</v>
      </c>
      <c r="B2029" s="239" t="s">
        <v>7122</v>
      </c>
      <c r="C2029" s="291" t="s">
        <v>3227</v>
      </c>
      <c r="P2029" s="291" t="s">
        <v>3227</v>
      </c>
      <c r="Q2029" s="239" t="s">
        <v>7122</v>
      </c>
    </row>
    <row r="2030" spans="1:17">
      <c r="A2030" s="292" t="s">
        <v>6741</v>
      </c>
      <c r="B2030" s="239" t="s">
        <v>7123</v>
      </c>
      <c r="C2030" s="291" t="s">
        <v>3228</v>
      </c>
      <c r="P2030" s="291" t="s">
        <v>3228</v>
      </c>
      <c r="Q2030" s="239" t="s">
        <v>7123</v>
      </c>
    </row>
    <row r="2031" spans="1:17">
      <c r="A2031" s="292" t="s">
        <v>6741</v>
      </c>
      <c r="B2031" s="239" t="s">
        <v>7330</v>
      </c>
      <c r="C2031" s="291" t="s">
        <v>3435</v>
      </c>
      <c r="P2031" s="291" t="s">
        <v>3435</v>
      </c>
      <c r="Q2031" s="239" t="s">
        <v>7330</v>
      </c>
    </row>
    <row r="2032" spans="1:17">
      <c r="A2032" s="292" t="s">
        <v>6741</v>
      </c>
      <c r="B2032" s="239" t="s">
        <v>7352</v>
      </c>
      <c r="C2032" s="291" t="s">
        <v>3458</v>
      </c>
      <c r="P2032" s="291" t="s">
        <v>3458</v>
      </c>
      <c r="Q2032" s="239" t="s">
        <v>7352</v>
      </c>
    </row>
    <row r="2033" spans="1:17">
      <c r="A2033" s="292" t="s">
        <v>6741</v>
      </c>
      <c r="B2033" s="239" t="s">
        <v>7211</v>
      </c>
      <c r="C2033" s="291" t="s">
        <v>3316</v>
      </c>
      <c r="P2033" s="291" t="s">
        <v>3316</v>
      </c>
      <c r="Q2033" s="239" t="s">
        <v>7211</v>
      </c>
    </row>
    <row r="2034" spans="1:17">
      <c r="A2034" s="292" t="s">
        <v>6741</v>
      </c>
      <c r="B2034" s="239" t="s">
        <v>7250</v>
      </c>
      <c r="C2034" s="291" t="s">
        <v>3355</v>
      </c>
      <c r="P2034" s="291" t="s">
        <v>3355</v>
      </c>
      <c r="Q2034" s="239" t="s">
        <v>7250</v>
      </c>
    </row>
    <row r="2035" spans="1:17">
      <c r="A2035" s="292" t="s">
        <v>6741</v>
      </c>
      <c r="B2035" s="239" t="s">
        <v>7188</v>
      </c>
      <c r="C2035" s="291" t="s">
        <v>3293</v>
      </c>
      <c r="P2035" s="291" t="s">
        <v>3293</v>
      </c>
      <c r="Q2035" s="239" t="s">
        <v>7188</v>
      </c>
    </row>
    <row r="2036" spans="1:17">
      <c r="A2036" s="292" t="s">
        <v>6741</v>
      </c>
      <c r="B2036" s="239" t="s">
        <v>7361</v>
      </c>
      <c r="C2036" s="291" t="s">
        <v>3467</v>
      </c>
      <c r="P2036" s="291" t="s">
        <v>3467</v>
      </c>
      <c r="Q2036" s="239" t="s">
        <v>7361</v>
      </c>
    </row>
    <row r="2037" spans="1:17">
      <c r="A2037" s="292" t="s">
        <v>6741</v>
      </c>
      <c r="B2037" s="239" t="s">
        <v>7149</v>
      </c>
      <c r="C2037" s="291" t="s">
        <v>3254</v>
      </c>
      <c r="P2037" s="291" t="s">
        <v>3254</v>
      </c>
      <c r="Q2037" s="239" t="s">
        <v>7149</v>
      </c>
    </row>
    <row r="2038" spans="1:17">
      <c r="A2038" s="292" t="s">
        <v>6741</v>
      </c>
      <c r="B2038" s="239" t="s">
        <v>7205</v>
      </c>
      <c r="C2038" s="291" t="s">
        <v>3310</v>
      </c>
      <c r="P2038" s="291" t="s">
        <v>3310</v>
      </c>
      <c r="Q2038" s="239" t="s">
        <v>7205</v>
      </c>
    </row>
    <row r="2039" spans="1:17">
      <c r="A2039" s="292" t="s">
        <v>6741</v>
      </c>
      <c r="B2039" s="239" t="s">
        <v>7115</v>
      </c>
      <c r="C2039" s="291" t="s">
        <v>3220</v>
      </c>
      <c r="P2039" s="291" t="s">
        <v>3220</v>
      </c>
      <c r="Q2039" s="239" t="s">
        <v>7115</v>
      </c>
    </row>
    <row r="2040" spans="1:17">
      <c r="A2040" s="292" t="s">
        <v>6741</v>
      </c>
      <c r="B2040" s="239" t="s">
        <v>7242</v>
      </c>
      <c r="C2040" s="291" t="s">
        <v>3347</v>
      </c>
      <c r="P2040" s="291" t="s">
        <v>3347</v>
      </c>
      <c r="Q2040" s="239" t="s">
        <v>7242</v>
      </c>
    </row>
    <row r="2041" spans="1:17">
      <c r="A2041" s="239" t="s">
        <v>6741</v>
      </c>
      <c r="B2041" s="239" t="s">
        <v>6807</v>
      </c>
      <c r="C2041" s="291" t="s">
        <v>2900</v>
      </c>
      <c r="P2041" s="291" t="s">
        <v>2900</v>
      </c>
      <c r="Q2041" s="239" t="s">
        <v>6807</v>
      </c>
    </row>
    <row r="2042" spans="1:17">
      <c r="A2042" s="239" t="s">
        <v>6741</v>
      </c>
      <c r="B2042" s="239" t="s">
        <v>7277</v>
      </c>
      <c r="C2042" s="291" t="s">
        <v>3382</v>
      </c>
      <c r="P2042" s="291" t="s">
        <v>3382</v>
      </c>
      <c r="Q2042" s="239" t="s">
        <v>7277</v>
      </c>
    </row>
    <row r="2043" spans="1:17">
      <c r="A2043" s="239" t="s">
        <v>6741</v>
      </c>
      <c r="B2043" s="239" t="s">
        <v>7103</v>
      </c>
      <c r="C2043" s="291" t="s">
        <v>3208</v>
      </c>
      <c r="P2043" s="291" t="s">
        <v>3208</v>
      </c>
      <c r="Q2043" s="239" t="s">
        <v>7103</v>
      </c>
    </row>
    <row r="2044" spans="1:17">
      <c r="A2044" s="239" t="s">
        <v>6741</v>
      </c>
      <c r="B2044" s="239" t="s">
        <v>7425</v>
      </c>
      <c r="C2044" s="291" t="s">
        <v>3533</v>
      </c>
      <c r="P2044" s="291" t="s">
        <v>3533</v>
      </c>
      <c r="Q2044" s="239" t="s">
        <v>7425</v>
      </c>
    </row>
    <row r="2045" spans="1:17">
      <c r="A2045" s="239" t="s">
        <v>6741</v>
      </c>
      <c r="B2045" s="239" t="s">
        <v>7334</v>
      </c>
      <c r="C2045" s="291" t="s">
        <v>3439</v>
      </c>
      <c r="P2045" s="291" t="s">
        <v>3439</v>
      </c>
      <c r="Q2045" s="239" t="s">
        <v>7334</v>
      </c>
    </row>
    <row r="2046" spans="1:17">
      <c r="A2046" s="292" t="s">
        <v>6741</v>
      </c>
      <c r="B2046" s="239" t="s">
        <v>7069</v>
      </c>
      <c r="C2046" s="291" t="s">
        <v>3174</v>
      </c>
      <c r="P2046" s="291" t="s">
        <v>3174</v>
      </c>
      <c r="Q2046" s="239" t="s">
        <v>7069</v>
      </c>
    </row>
    <row r="2047" spans="1:17">
      <c r="A2047" s="239" t="s">
        <v>6741</v>
      </c>
      <c r="B2047" s="239" t="s">
        <v>6989</v>
      </c>
      <c r="C2047" s="291" t="s">
        <v>3088</v>
      </c>
      <c r="P2047" s="291" t="s">
        <v>3088</v>
      </c>
      <c r="Q2047" s="239" t="s">
        <v>6989</v>
      </c>
    </row>
    <row r="2048" spans="1:17">
      <c r="A2048" s="292" t="s">
        <v>6741</v>
      </c>
      <c r="B2048" s="239" t="s">
        <v>7049</v>
      </c>
      <c r="C2048" s="291" t="s">
        <v>3152</v>
      </c>
      <c r="P2048" s="291" t="s">
        <v>3152</v>
      </c>
      <c r="Q2048" s="239" t="s">
        <v>7049</v>
      </c>
    </row>
    <row r="2049" spans="1:17">
      <c r="A2049" s="292" t="s">
        <v>6741</v>
      </c>
      <c r="B2049" s="239" t="s">
        <v>7606</v>
      </c>
      <c r="C2049" s="291" t="s">
        <v>3704</v>
      </c>
      <c r="P2049" s="291" t="s">
        <v>3704</v>
      </c>
      <c r="Q2049" s="239" t="s">
        <v>7606</v>
      </c>
    </row>
    <row r="2050" spans="1:17">
      <c r="A2050" s="292" t="s">
        <v>6741</v>
      </c>
      <c r="B2050" s="239" t="s">
        <v>7147</v>
      </c>
      <c r="C2050" s="291" t="s">
        <v>3252</v>
      </c>
      <c r="P2050" s="291" t="s">
        <v>3252</v>
      </c>
      <c r="Q2050" s="239" t="s">
        <v>7147</v>
      </c>
    </row>
    <row r="2051" spans="1:17">
      <c r="A2051" s="292" t="s">
        <v>6741</v>
      </c>
      <c r="B2051" s="239" t="s">
        <v>7183</v>
      </c>
      <c r="C2051" s="291" t="s">
        <v>3288</v>
      </c>
      <c r="P2051" s="291" t="s">
        <v>3288</v>
      </c>
      <c r="Q2051" s="239" t="s">
        <v>7183</v>
      </c>
    </row>
    <row r="2052" spans="1:17">
      <c r="A2052" s="292" t="s">
        <v>6741</v>
      </c>
      <c r="B2052" s="239" t="s">
        <v>7168</v>
      </c>
      <c r="C2052" s="291" t="s">
        <v>3273</v>
      </c>
      <c r="P2052" s="291" t="s">
        <v>3273</v>
      </c>
      <c r="Q2052" s="239" t="s">
        <v>7168</v>
      </c>
    </row>
    <row r="2053" spans="1:17">
      <c r="A2053" s="292" t="s">
        <v>6741</v>
      </c>
      <c r="B2053" s="239" t="s">
        <v>7078</v>
      </c>
      <c r="C2053" s="291" t="s">
        <v>3183</v>
      </c>
      <c r="P2053" s="291" t="s">
        <v>3183</v>
      </c>
      <c r="Q2053" s="239" t="s">
        <v>7078</v>
      </c>
    </row>
    <row r="2054" spans="1:17">
      <c r="A2054" s="292" t="s">
        <v>6741</v>
      </c>
      <c r="B2054" s="239" t="s">
        <v>6948</v>
      </c>
      <c r="C2054" s="291" t="s">
        <v>3049</v>
      </c>
      <c r="P2054" s="291" t="s">
        <v>3049</v>
      </c>
      <c r="Q2054" s="239" t="s">
        <v>6948</v>
      </c>
    </row>
    <row r="2055" spans="1:17">
      <c r="A2055" s="292" t="s">
        <v>6741</v>
      </c>
      <c r="B2055" s="239" t="s">
        <v>7231</v>
      </c>
      <c r="C2055" s="291" t="s">
        <v>3336</v>
      </c>
      <c r="P2055" s="291" t="s">
        <v>3336</v>
      </c>
      <c r="Q2055" s="239" t="s">
        <v>7231</v>
      </c>
    </row>
    <row r="2056" spans="1:17">
      <c r="A2056" s="292" t="s">
        <v>6741</v>
      </c>
      <c r="B2056" s="239" t="s">
        <v>7166</v>
      </c>
      <c r="C2056" s="291" t="s">
        <v>3271</v>
      </c>
      <c r="P2056" s="291" t="s">
        <v>3271</v>
      </c>
      <c r="Q2056" s="239" t="s">
        <v>7166</v>
      </c>
    </row>
    <row r="2057" spans="1:17">
      <c r="A2057" s="292" t="s">
        <v>6741</v>
      </c>
      <c r="B2057" s="239" t="s">
        <v>6984</v>
      </c>
      <c r="C2057" s="291" t="s">
        <v>3083</v>
      </c>
      <c r="P2057" s="291" t="s">
        <v>3083</v>
      </c>
      <c r="Q2057" s="239" t="s">
        <v>6984</v>
      </c>
    </row>
    <row r="2058" spans="1:17">
      <c r="A2058" s="292" t="s">
        <v>6741</v>
      </c>
      <c r="B2058" s="239" t="s">
        <v>7185</v>
      </c>
      <c r="C2058" s="291" t="s">
        <v>3290</v>
      </c>
      <c r="P2058" s="291" t="s">
        <v>3290</v>
      </c>
      <c r="Q2058" s="239" t="s">
        <v>7185</v>
      </c>
    </row>
    <row r="2059" spans="1:17">
      <c r="A2059" s="292" t="s">
        <v>6741</v>
      </c>
      <c r="B2059" s="239" t="s">
        <v>7419</v>
      </c>
      <c r="C2059" s="291" t="s">
        <v>3527</v>
      </c>
      <c r="P2059" s="291" t="s">
        <v>3527</v>
      </c>
      <c r="Q2059" s="239" t="s">
        <v>7419</v>
      </c>
    </row>
    <row r="2060" spans="1:17">
      <c r="A2060" s="292" t="s">
        <v>6741</v>
      </c>
      <c r="B2060" s="239" t="s">
        <v>6808</v>
      </c>
      <c r="C2060" s="291" t="s">
        <v>2901</v>
      </c>
      <c r="P2060" s="291" t="s">
        <v>2901</v>
      </c>
      <c r="Q2060" s="239" t="s">
        <v>6808</v>
      </c>
    </row>
    <row r="2061" spans="1:17">
      <c r="A2061" s="292" t="s">
        <v>6741</v>
      </c>
      <c r="B2061" s="239" t="s">
        <v>6810</v>
      </c>
      <c r="C2061" s="291" t="s">
        <v>2903</v>
      </c>
      <c r="P2061" s="291" t="s">
        <v>2903</v>
      </c>
      <c r="Q2061" s="239" t="s">
        <v>6810</v>
      </c>
    </row>
    <row r="2062" spans="1:17">
      <c r="A2062" s="292" t="s">
        <v>6741</v>
      </c>
      <c r="B2062" s="239" t="s">
        <v>7347</v>
      </c>
      <c r="C2062" s="291" t="s">
        <v>3453</v>
      </c>
      <c r="P2062" s="291" t="s">
        <v>3453</v>
      </c>
      <c r="Q2062" s="239" t="s">
        <v>7347</v>
      </c>
    </row>
    <row r="2063" spans="1:17">
      <c r="A2063" s="239" t="s">
        <v>6741</v>
      </c>
      <c r="B2063" s="239" t="s">
        <v>7341</v>
      </c>
      <c r="C2063" s="291" t="s">
        <v>3446</v>
      </c>
      <c r="P2063" s="291" t="s">
        <v>3446</v>
      </c>
      <c r="Q2063" s="239" t="s">
        <v>7341</v>
      </c>
    </row>
    <row r="2064" spans="1:17">
      <c r="A2064" s="239" t="s">
        <v>6741</v>
      </c>
      <c r="B2064" s="239" t="s">
        <v>6930</v>
      </c>
      <c r="C2064" s="291" t="s">
        <v>3031</v>
      </c>
      <c r="P2064" s="291" t="s">
        <v>3031</v>
      </c>
      <c r="Q2064" s="239" t="s">
        <v>6930</v>
      </c>
    </row>
    <row r="2065" spans="1:17">
      <c r="A2065" s="239" t="s">
        <v>6741</v>
      </c>
      <c r="B2065" s="239" t="s">
        <v>7241</v>
      </c>
      <c r="C2065" s="291" t="s">
        <v>3346</v>
      </c>
      <c r="P2065" s="291" t="s">
        <v>3346</v>
      </c>
      <c r="Q2065" s="239" t="s">
        <v>7241</v>
      </c>
    </row>
    <row r="2066" spans="1:17">
      <c r="A2066" s="290" t="s">
        <v>4075</v>
      </c>
      <c r="B2066" s="290" t="s">
        <v>6914</v>
      </c>
      <c r="C2066" s="290" t="s">
        <v>3015</v>
      </c>
      <c r="P2066" s="290" t="s">
        <v>3015</v>
      </c>
      <c r="Q2066" s="290" t="s">
        <v>6914</v>
      </c>
    </row>
    <row r="2067" spans="1:17">
      <c r="A2067" s="290" t="s">
        <v>4075</v>
      </c>
      <c r="B2067" s="290" t="s">
        <v>7039</v>
      </c>
      <c r="C2067" s="290" t="s">
        <v>3142</v>
      </c>
      <c r="P2067" s="290" t="s">
        <v>3142</v>
      </c>
      <c r="Q2067" s="290" t="s">
        <v>7039</v>
      </c>
    </row>
    <row r="2068" spans="1:17">
      <c r="A2068" s="290" t="s">
        <v>4075</v>
      </c>
      <c r="B2068" s="290" t="s">
        <v>6887</v>
      </c>
      <c r="C2068" s="290" t="s">
        <v>2986</v>
      </c>
      <c r="P2068" s="290" t="s">
        <v>2986</v>
      </c>
      <c r="Q2068" s="290" t="s">
        <v>6887</v>
      </c>
    </row>
    <row r="2069" spans="1:17">
      <c r="A2069" s="290" t="s">
        <v>4075</v>
      </c>
      <c r="B2069" s="290" t="s">
        <v>7477</v>
      </c>
      <c r="C2069" s="290" t="s">
        <v>3583</v>
      </c>
      <c r="P2069" s="290" t="s">
        <v>3583</v>
      </c>
      <c r="Q2069" s="290" t="s">
        <v>7477</v>
      </c>
    </row>
    <row r="2070" spans="1:17">
      <c r="A2070" s="290" t="s">
        <v>6723</v>
      </c>
      <c r="B2070" s="290" t="s">
        <v>7003</v>
      </c>
      <c r="C2070" s="290" t="s">
        <v>3104</v>
      </c>
      <c r="P2070" s="290" t="s">
        <v>3104</v>
      </c>
      <c r="Q2070" s="290" t="s">
        <v>7003</v>
      </c>
    </row>
    <row r="2071" spans="1:17">
      <c r="A2071" s="290" t="s">
        <v>4075</v>
      </c>
      <c r="B2071" s="290" t="s">
        <v>7027</v>
      </c>
      <c r="C2071" s="290" t="s">
        <v>3130</v>
      </c>
      <c r="P2071" s="290" t="s">
        <v>3130</v>
      </c>
      <c r="Q2071" s="290" t="s">
        <v>7027</v>
      </c>
    </row>
    <row r="2072" spans="1:17">
      <c r="A2072" s="290" t="s">
        <v>4075</v>
      </c>
      <c r="B2072" s="290" t="s">
        <v>7031</v>
      </c>
      <c r="C2072" s="290" t="s">
        <v>3134</v>
      </c>
      <c r="P2072" s="290" t="s">
        <v>3134</v>
      </c>
      <c r="Q2072" s="290" t="s">
        <v>7031</v>
      </c>
    </row>
    <row r="2073" spans="1:17">
      <c r="A2073" s="290" t="s">
        <v>6723</v>
      </c>
      <c r="B2073" s="290" t="s">
        <v>7005</v>
      </c>
      <c r="C2073" s="290" t="s">
        <v>3106</v>
      </c>
      <c r="P2073" s="290" t="s">
        <v>3106</v>
      </c>
      <c r="Q2073" s="290" t="s">
        <v>7005</v>
      </c>
    </row>
    <row r="2074" spans="1:17">
      <c r="A2074" s="290" t="s">
        <v>6723</v>
      </c>
      <c r="B2074" s="290" t="s">
        <v>3095</v>
      </c>
      <c r="C2074" s="290" t="s">
        <v>3094</v>
      </c>
      <c r="P2074" s="290" t="s">
        <v>3094</v>
      </c>
      <c r="Q2074" s="290" t="s">
        <v>3095</v>
      </c>
    </row>
    <row r="2075" spans="1:17">
      <c r="A2075" s="290" t="s">
        <v>4075</v>
      </c>
      <c r="B2075" s="290" t="s">
        <v>7013</v>
      </c>
      <c r="C2075" s="290" t="s">
        <v>3114</v>
      </c>
      <c r="P2075" s="290" t="s">
        <v>3114</v>
      </c>
      <c r="Q2075" s="290" t="s">
        <v>7013</v>
      </c>
    </row>
    <row r="2076" spans="1:17">
      <c r="A2076" s="290" t="s">
        <v>4075</v>
      </c>
      <c r="B2076" s="290" t="s">
        <v>7037</v>
      </c>
      <c r="C2076" s="290" t="s">
        <v>3140</v>
      </c>
      <c r="P2076" s="290" t="s">
        <v>3140</v>
      </c>
      <c r="Q2076" s="290" t="s">
        <v>7037</v>
      </c>
    </row>
    <row r="2077" spans="1:17">
      <c r="A2077" s="292" t="s">
        <v>6723</v>
      </c>
      <c r="B2077" s="239" t="s">
        <v>6819</v>
      </c>
      <c r="C2077" s="291" t="s">
        <v>2912</v>
      </c>
      <c r="P2077" s="291" t="s">
        <v>2912</v>
      </c>
      <c r="Q2077" s="239" t="s">
        <v>6819</v>
      </c>
    </row>
    <row r="2078" spans="1:17">
      <c r="A2078" s="290" t="s">
        <v>4075</v>
      </c>
      <c r="B2078" s="290" t="s">
        <v>7424</v>
      </c>
      <c r="C2078" s="290" t="s">
        <v>3532</v>
      </c>
      <c r="P2078" s="290" t="s">
        <v>3532</v>
      </c>
      <c r="Q2078" s="290" t="s">
        <v>7424</v>
      </c>
    </row>
    <row r="2079" spans="1:17">
      <c r="A2079" s="290" t="s">
        <v>4524</v>
      </c>
      <c r="B2079" s="290" t="s">
        <v>6922</v>
      </c>
      <c r="C2079" s="290" t="s">
        <v>3023</v>
      </c>
      <c r="P2079" s="290" t="s">
        <v>3023</v>
      </c>
      <c r="Q2079" s="290" t="s">
        <v>6922</v>
      </c>
    </row>
    <row r="2080" spans="1:17">
      <c r="A2080" s="290" t="s">
        <v>5764</v>
      </c>
      <c r="B2080" s="290" t="s">
        <v>7266</v>
      </c>
      <c r="C2080" s="290" t="s">
        <v>3371</v>
      </c>
      <c r="P2080" s="290" t="s">
        <v>3371</v>
      </c>
      <c r="Q2080" s="290" t="s">
        <v>7266</v>
      </c>
    </row>
    <row r="2081" spans="1:17">
      <c r="A2081" s="239" t="s">
        <v>4405</v>
      </c>
      <c r="B2081" s="239" t="s">
        <v>6895</v>
      </c>
      <c r="C2081" s="291" t="s">
        <v>2994</v>
      </c>
      <c r="P2081" s="291" t="s">
        <v>2994</v>
      </c>
      <c r="Q2081" s="239" t="s">
        <v>6895</v>
      </c>
    </row>
    <row r="2082" spans="1:17">
      <c r="A2082" s="290" t="s">
        <v>6723</v>
      </c>
      <c r="B2082" s="290" t="s">
        <v>6879</v>
      </c>
      <c r="C2082" s="290" t="s">
        <v>2978</v>
      </c>
      <c r="P2082" s="290" t="s">
        <v>2978</v>
      </c>
      <c r="Q2082" s="290" t="s">
        <v>6879</v>
      </c>
    </row>
    <row r="2083" spans="1:17">
      <c r="A2083" s="290" t="s">
        <v>4075</v>
      </c>
      <c r="B2083" s="290" t="s">
        <v>6840</v>
      </c>
      <c r="C2083" s="290" t="s">
        <v>2937</v>
      </c>
      <c r="P2083" s="290" t="s">
        <v>2937</v>
      </c>
      <c r="Q2083" s="290" t="s">
        <v>6840</v>
      </c>
    </row>
    <row r="2084" spans="1:17">
      <c r="A2084" s="290" t="s">
        <v>5665</v>
      </c>
      <c r="B2084" s="290" t="s">
        <v>6947</v>
      </c>
      <c r="C2084" s="290" t="s">
        <v>3048</v>
      </c>
      <c r="P2084" s="290" t="s">
        <v>3048</v>
      </c>
      <c r="Q2084" s="290" t="s">
        <v>6947</v>
      </c>
    </row>
    <row r="2085" spans="1:17">
      <c r="A2085" s="239" t="s">
        <v>6741</v>
      </c>
      <c r="B2085" s="239" t="s">
        <v>6812</v>
      </c>
      <c r="C2085" s="291" t="s">
        <v>2905</v>
      </c>
      <c r="P2085" s="291" t="s">
        <v>2905</v>
      </c>
      <c r="Q2085" s="239" t="s">
        <v>6812</v>
      </c>
    </row>
    <row r="2086" spans="1:17">
      <c r="A2086" s="290" t="s">
        <v>4075</v>
      </c>
      <c r="B2086" s="290" t="s">
        <v>6878</v>
      </c>
      <c r="C2086" s="290" t="s">
        <v>2977</v>
      </c>
      <c r="P2086" s="290" t="s">
        <v>2977</v>
      </c>
      <c r="Q2086" s="290" t="s">
        <v>6878</v>
      </c>
    </row>
    <row r="2087" spans="1:17">
      <c r="A2087" s="290" t="s">
        <v>4075</v>
      </c>
      <c r="B2087" s="290" t="s">
        <v>7167</v>
      </c>
      <c r="C2087" s="290" t="s">
        <v>3272</v>
      </c>
      <c r="P2087" s="290" t="s">
        <v>3272</v>
      </c>
      <c r="Q2087" s="290" t="s">
        <v>7167</v>
      </c>
    </row>
    <row r="2088" spans="1:17">
      <c r="A2088" s="290" t="s">
        <v>4075</v>
      </c>
      <c r="B2088" s="290" t="s">
        <v>7010</v>
      </c>
      <c r="C2088" s="290" t="s">
        <v>3111</v>
      </c>
      <c r="P2088" s="290" t="s">
        <v>3111</v>
      </c>
      <c r="Q2088" s="290" t="s">
        <v>7010</v>
      </c>
    </row>
    <row r="2089" spans="1:17">
      <c r="A2089" s="290" t="s">
        <v>6723</v>
      </c>
      <c r="B2089" s="290" t="s">
        <v>2914</v>
      </c>
      <c r="C2089" s="290" t="s">
        <v>2913</v>
      </c>
      <c r="P2089" s="290" t="s">
        <v>2913</v>
      </c>
      <c r="Q2089" s="290" t="s">
        <v>2914</v>
      </c>
    </row>
    <row r="2090" spans="1:17">
      <c r="A2090" s="292" t="s">
        <v>6723</v>
      </c>
      <c r="B2090" s="239" t="s">
        <v>7021</v>
      </c>
      <c r="C2090" s="291" t="s">
        <v>3122</v>
      </c>
      <c r="P2090" s="291" t="s">
        <v>3122</v>
      </c>
      <c r="Q2090" s="239" t="s">
        <v>7021</v>
      </c>
    </row>
    <row r="2091" spans="1:17">
      <c r="A2091" s="292" t="s">
        <v>6723</v>
      </c>
      <c r="B2091" s="239" t="s">
        <v>6977</v>
      </c>
      <c r="C2091" s="291" t="s">
        <v>3076</v>
      </c>
      <c r="P2091" s="291" t="s">
        <v>3076</v>
      </c>
      <c r="Q2091" s="239" t="s">
        <v>6977</v>
      </c>
    </row>
    <row r="2092" spans="1:17">
      <c r="A2092" s="292" t="s">
        <v>6723</v>
      </c>
      <c r="B2092" s="239" t="s">
        <v>6831</v>
      </c>
      <c r="C2092" s="291" t="s">
        <v>2928</v>
      </c>
      <c r="P2092" s="291" t="s">
        <v>2928</v>
      </c>
      <c r="Q2092" s="239" t="s">
        <v>6831</v>
      </c>
    </row>
    <row r="2093" spans="1:17">
      <c r="A2093" s="292" t="s">
        <v>6723</v>
      </c>
      <c r="B2093" s="239" t="s">
        <v>6832</v>
      </c>
      <c r="C2093" s="291" t="s">
        <v>2929</v>
      </c>
      <c r="P2093" s="291" t="s">
        <v>2929</v>
      </c>
      <c r="Q2093" s="239" t="s">
        <v>6832</v>
      </c>
    </row>
    <row r="2094" spans="1:17">
      <c r="A2094" s="292" t="s">
        <v>6723</v>
      </c>
      <c r="B2094" s="239" t="s">
        <v>6820</v>
      </c>
      <c r="C2094" s="291" t="s">
        <v>2915</v>
      </c>
      <c r="P2094" s="291" t="s">
        <v>2915</v>
      </c>
      <c r="Q2094" s="239" t="s">
        <v>6820</v>
      </c>
    </row>
    <row r="2095" spans="1:17">
      <c r="A2095" s="292" t="s">
        <v>6723</v>
      </c>
      <c r="B2095" s="239" t="s">
        <v>6833</v>
      </c>
      <c r="C2095" s="291" t="s">
        <v>2930</v>
      </c>
      <c r="P2095" s="291" t="s">
        <v>2930</v>
      </c>
      <c r="Q2095" s="239" t="s">
        <v>6833</v>
      </c>
    </row>
    <row r="2096" spans="1:17">
      <c r="A2096" s="292" t="s">
        <v>6723</v>
      </c>
      <c r="B2096" s="239" t="s">
        <v>6821</v>
      </c>
      <c r="C2096" s="291" t="s">
        <v>2916</v>
      </c>
      <c r="P2096" s="291" t="s">
        <v>2916</v>
      </c>
      <c r="Q2096" s="239" t="s">
        <v>6821</v>
      </c>
    </row>
    <row r="2097" spans="1:17">
      <c r="A2097" s="292" t="s">
        <v>6723</v>
      </c>
      <c r="B2097" s="239" t="s">
        <v>6822</v>
      </c>
      <c r="C2097" s="291" t="s">
        <v>2917</v>
      </c>
      <c r="P2097" s="291" t="s">
        <v>2917</v>
      </c>
      <c r="Q2097" s="239" t="s">
        <v>6822</v>
      </c>
    </row>
    <row r="2098" spans="1:17">
      <c r="A2098" s="292" t="s">
        <v>6723</v>
      </c>
      <c r="B2098" s="239" t="s">
        <v>7219</v>
      </c>
      <c r="C2098" s="291" t="s">
        <v>3324</v>
      </c>
      <c r="P2098" s="291" t="s">
        <v>3324</v>
      </c>
      <c r="Q2098" s="239" t="s">
        <v>7219</v>
      </c>
    </row>
    <row r="2099" spans="1:17">
      <c r="A2099" s="292" t="s">
        <v>6723</v>
      </c>
      <c r="B2099" s="239" t="s">
        <v>6980</v>
      </c>
      <c r="C2099" s="291" t="s">
        <v>3079</v>
      </c>
      <c r="P2099" s="291" t="s">
        <v>3079</v>
      </c>
      <c r="Q2099" s="239" t="s">
        <v>6980</v>
      </c>
    </row>
    <row r="2100" spans="1:17">
      <c r="A2100" s="292" t="s">
        <v>6723</v>
      </c>
      <c r="B2100" s="239" t="s">
        <v>2919</v>
      </c>
      <c r="C2100" s="291" t="s">
        <v>2918</v>
      </c>
      <c r="P2100" s="291" t="s">
        <v>2918</v>
      </c>
      <c r="Q2100" s="239" t="s">
        <v>2919</v>
      </c>
    </row>
    <row r="2101" spans="1:17">
      <c r="A2101" s="292" t="s">
        <v>6723</v>
      </c>
      <c r="B2101" s="239" t="s">
        <v>6823</v>
      </c>
      <c r="C2101" s="291" t="s">
        <v>2920</v>
      </c>
      <c r="P2101" s="291" t="s">
        <v>2920</v>
      </c>
      <c r="Q2101" s="239" t="s">
        <v>6823</v>
      </c>
    </row>
    <row r="2102" spans="1:17">
      <c r="A2102" s="292" t="s">
        <v>6723</v>
      </c>
      <c r="B2102" s="239" t="s">
        <v>6867</v>
      </c>
      <c r="C2102" s="291" t="s">
        <v>2966</v>
      </c>
      <c r="P2102" s="291" t="s">
        <v>2966</v>
      </c>
      <c r="Q2102" s="239" t="s">
        <v>6867</v>
      </c>
    </row>
    <row r="2103" spans="1:17">
      <c r="A2103" s="292" t="s">
        <v>6723</v>
      </c>
      <c r="B2103" s="239" t="s">
        <v>6835</v>
      </c>
      <c r="C2103" s="291" t="s">
        <v>2932</v>
      </c>
      <c r="P2103" s="291" t="s">
        <v>2932</v>
      </c>
      <c r="Q2103" s="239" t="s">
        <v>6835</v>
      </c>
    </row>
    <row r="2104" spans="1:17">
      <c r="A2104" s="292" t="s">
        <v>6723</v>
      </c>
      <c r="B2104" s="239" t="s">
        <v>6826</v>
      </c>
      <c r="C2104" s="291" t="s">
        <v>2923</v>
      </c>
      <c r="P2104" s="291" t="s">
        <v>2923</v>
      </c>
      <c r="Q2104" s="239" t="s">
        <v>6826</v>
      </c>
    </row>
    <row r="2105" spans="1:17">
      <c r="A2105" s="292" t="s">
        <v>6723</v>
      </c>
      <c r="B2105" s="239" t="s">
        <v>7148</v>
      </c>
      <c r="C2105" s="291" t="s">
        <v>3253</v>
      </c>
      <c r="P2105" s="291" t="s">
        <v>3253</v>
      </c>
      <c r="Q2105" s="239" t="s">
        <v>7148</v>
      </c>
    </row>
    <row r="2106" spans="1:17">
      <c r="A2106" s="292" t="s">
        <v>6723</v>
      </c>
      <c r="B2106" s="239" t="s">
        <v>7575</v>
      </c>
      <c r="C2106" s="291" t="s">
        <v>3679</v>
      </c>
      <c r="P2106" s="291" t="s">
        <v>3679</v>
      </c>
      <c r="Q2106" s="239" t="s">
        <v>7575</v>
      </c>
    </row>
    <row r="2107" spans="1:17">
      <c r="A2107" s="292" t="s">
        <v>6723</v>
      </c>
      <c r="B2107" s="239" t="s">
        <v>6891</v>
      </c>
      <c r="C2107" s="291" t="s">
        <v>2990</v>
      </c>
      <c r="P2107" s="291" t="s">
        <v>2990</v>
      </c>
      <c r="Q2107" s="239" t="s">
        <v>6891</v>
      </c>
    </row>
    <row r="2108" spans="1:17">
      <c r="A2108" s="292" t="s">
        <v>6723</v>
      </c>
      <c r="B2108" s="239" t="s">
        <v>6828</v>
      </c>
      <c r="C2108" s="291" t="s">
        <v>2925</v>
      </c>
      <c r="P2108" s="291" t="s">
        <v>2925</v>
      </c>
      <c r="Q2108" s="239" t="s">
        <v>6828</v>
      </c>
    </row>
    <row r="2109" spans="1:17">
      <c r="A2109" s="292" t="s">
        <v>6723</v>
      </c>
      <c r="B2109" s="239" t="s">
        <v>6818</v>
      </c>
      <c r="C2109" s="291" t="s">
        <v>2911</v>
      </c>
      <c r="P2109" s="291" t="s">
        <v>2911</v>
      </c>
      <c r="Q2109" s="239" t="s">
        <v>6818</v>
      </c>
    </row>
    <row r="2110" spans="1:17">
      <c r="A2110" s="292" t="s">
        <v>6723</v>
      </c>
      <c r="B2110" s="239" t="s">
        <v>7083</v>
      </c>
      <c r="C2110" s="291" t="s">
        <v>3188</v>
      </c>
      <c r="P2110" s="291" t="s">
        <v>3188</v>
      </c>
      <c r="Q2110" s="239" t="s">
        <v>7083</v>
      </c>
    </row>
    <row r="2111" spans="1:17">
      <c r="A2111" s="292" t="s">
        <v>6723</v>
      </c>
      <c r="B2111" s="239" t="s">
        <v>6839</v>
      </c>
      <c r="C2111" s="291" t="s">
        <v>2936</v>
      </c>
      <c r="P2111" s="291" t="s">
        <v>2936</v>
      </c>
      <c r="Q2111" s="239" t="s">
        <v>6839</v>
      </c>
    </row>
    <row r="2112" spans="1:17">
      <c r="A2112" s="292" t="s">
        <v>6723</v>
      </c>
      <c r="B2112" s="239" t="s">
        <v>6834</v>
      </c>
      <c r="C2112" s="291" t="s">
        <v>2931</v>
      </c>
      <c r="P2112" s="291" t="s">
        <v>2931</v>
      </c>
      <c r="Q2112" s="239" t="s">
        <v>6834</v>
      </c>
    </row>
    <row r="2113" spans="1:17">
      <c r="A2113" s="292" t="s">
        <v>6723</v>
      </c>
      <c r="B2113" s="239" t="s">
        <v>7151</v>
      </c>
      <c r="C2113" s="291" t="s">
        <v>3256</v>
      </c>
      <c r="P2113" s="291" t="s">
        <v>3256</v>
      </c>
      <c r="Q2113" s="239" t="s">
        <v>7151</v>
      </c>
    </row>
    <row r="2114" spans="1:17">
      <c r="A2114" s="292" t="s">
        <v>6723</v>
      </c>
      <c r="B2114" s="239" t="s">
        <v>7061</v>
      </c>
      <c r="C2114" s="291" t="s">
        <v>3164</v>
      </c>
      <c r="P2114" s="291" t="s">
        <v>3164</v>
      </c>
      <c r="Q2114" s="239" t="s">
        <v>7061</v>
      </c>
    </row>
    <row r="2115" spans="1:17">
      <c r="A2115" s="292" t="s">
        <v>6723</v>
      </c>
      <c r="B2115" s="239" t="s">
        <v>7331</v>
      </c>
      <c r="C2115" s="291" t="s">
        <v>3436</v>
      </c>
      <c r="P2115" s="291" t="s">
        <v>3436</v>
      </c>
      <c r="Q2115" s="239" t="s">
        <v>7331</v>
      </c>
    </row>
    <row r="2116" spans="1:17">
      <c r="A2116" s="292" t="s">
        <v>6723</v>
      </c>
      <c r="B2116" s="239" t="s">
        <v>7301</v>
      </c>
      <c r="C2116" s="291" t="s">
        <v>3406</v>
      </c>
      <c r="P2116" s="291" t="s">
        <v>3406</v>
      </c>
      <c r="Q2116" s="239" t="s">
        <v>7301</v>
      </c>
    </row>
    <row r="2117" spans="1:17">
      <c r="A2117" s="292" t="s">
        <v>6723</v>
      </c>
      <c r="B2117" s="239" t="s">
        <v>7274</v>
      </c>
      <c r="C2117" s="291" t="s">
        <v>3379</v>
      </c>
      <c r="P2117" s="291" t="s">
        <v>3379</v>
      </c>
      <c r="Q2117" s="239" t="s">
        <v>7274</v>
      </c>
    </row>
    <row r="2118" spans="1:17">
      <c r="A2118" s="292" t="s">
        <v>6723</v>
      </c>
      <c r="B2118" s="239" t="s">
        <v>7539</v>
      </c>
      <c r="C2118" s="291" t="s">
        <v>3645</v>
      </c>
      <c r="P2118" s="291" t="s">
        <v>3645</v>
      </c>
      <c r="Q2118" s="239" t="s">
        <v>7539</v>
      </c>
    </row>
    <row r="2119" spans="1:17">
      <c r="A2119" s="292" t="s">
        <v>6723</v>
      </c>
      <c r="B2119" s="239" t="s">
        <v>6838</v>
      </c>
      <c r="C2119" s="291" t="s">
        <v>2935</v>
      </c>
      <c r="P2119" s="291" t="s">
        <v>2935</v>
      </c>
      <c r="Q2119" s="239" t="s">
        <v>6838</v>
      </c>
    </row>
    <row r="2120" spans="1:17">
      <c r="A2120" s="292" t="s">
        <v>6723</v>
      </c>
      <c r="B2120" s="239" t="s">
        <v>7236</v>
      </c>
      <c r="C2120" s="291" t="s">
        <v>3341</v>
      </c>
      <c r="P2120" s="291" t="s">
        <v>3341</v>
      </c>
      <c r="Q2120" s="239" t="s">
        <v>7236</v>
      </c>
    </row>
    <row r="2121" spans="1:17">
      <c r="A2121" s="292" t="s">
        <v>6723</v>
      </c>
      <c r="B2121" s="239" t="s">
        <v>7216</v>
      </c>
      <c r="C2121" s="291" t="s">
        <v>3321</v>
      </c>
      <c r="P2121" s="291" t="s">
        <v>3321</v>
      </c>
      <c r="Q2121" s="239" t="s">
        <v>7216</v>
      </c>
    </row>
    <row r="2122" spans="1:17">
      <c r="A2122" s="292" t="s">
        <v>6723</v>
      </c>
      <c r="B2122" s="239" t="s">
        <v>6827</v>
      </c>
      <c r="C2122" s="291" t="s">
        <v>2924</v>
      </c>
      <c r="P2122" s="291" t="s">
        <v>2924</v>
      </c>
      <c r="Q2122" s="239" t="s">
        <v>6827</v>
      </c>
    </row>
    <row r="2123" spans="1:17">
      <c r="A2123" s="239" t="s">
        <v>5665</v>
      </c>
      <c r="B2123" s="239" t="s">
        <v>6829</v>
      </c>
      <c r="C2123" s="291" t="s">
        <v>2926</v>
      </c>
      <c r="P2123" s="291" t="s">
        <v>2926</v>
      </c>
      <c r="Q2123" s="239" t="s">
        <v>6829</v>
      </c>
    </row>
    <row r="2124" spans="1:17">
      <c r="A2124" s="290" t="s">
        <v>6723</v>
      </c>
      <c r="B2124" s="290" t="s">
        <v>6830</v>
      </c>
      <c r="C2124" s="290" t="s">
        <v>2927</v>
      </c>
      <c r="P2124" s="290" t="s">
        <v>2927</v>
      </c>
      <c r="Q2124" s="290" t="s">
        <v>6830</v>
      </c>
    </row>
    <row r="2125" spans="1:17">
      <c r="A2125" s="290" t="s">
        <v>6723</v>
      </c>
      <c r="B2125" s="290" t="s">
        <v>7112</v>
      </c>
      <c r="C2125" s="290" t="s">
        <v>3217</v>
      </c>
      <c r="P2125" s="290" t="s">
        <v>3217</v>
      </c>
      <c r="Q2125" s="290" t="s">
        <v>7112</v>
      </c>
    </row>
    <row r="2126" spans="1:17">
      <c r="A2126" s="290" t="s">
        <v>4075</v>
      </c>
      <c r="B2126" s="290" t="s">
        <v>7353</v>
      </c>
      <c r="C2126" s="290" t="s">
        <v>3459</v>
      </c>
      <c r="P2126" s="290" t="s">
        <v>3459</v>
      </c>
      <c r="Q2126" s="290" t="s">
        <v>7353</v>
      </c>
    </row>
    <row r="2127" spans="1:17">
      <c r="A2127" s="290" t="s">
        <v>4075</v>
      </c>
      <c r="B2127" s="290" t="s">
        <v>7498</v>
      </c>
      <c r="C2127" s="290" t="s">
        <v>3604</v>
      </c>
      <c r="P2127" s="290" t="s">
        <v>3604</v>
      </c>
      <c r="Q2127" s="290" t="s">
        <v>7498</v>
      </c>
    </row>
    <row r="2128" spans="1:17">
      <c r="A2128" s="290" t="s">
        <v>4075</v>
      </c>
      <c r="B2128" s="290" t="s">
        <v>7380</v>
      </c>
      <c r="C2128" s="290" t="s">
        <v>3486</v>
      </c>
      <c r="P2128" s="290" t="s">
        <v>3486</v>
      </c>
      <c r="Q2128" s="290" t="s">
        <v>7380</v>
      </c>
    </row>
    <row r="2129" spans="1:17">
      <c r="A2129" s="290" t="s">
        <v>4075</v>
      </c>
      <c r="B2129" s="290" t="s">
        <v>6981</v>
      </c>
      <c r="C2129" s="290" t="s">
        <v>3080</v>
      </c>
      <c r="P2129" s="290" t="s">
        <v>3080</v>
      </c>
      <c r="Q2129" s="290" t="s">
        <v>6981</v>
      </c>
    </row>
    <row r="2130" spans="1:17">
      <c r="A2130" s="290" t="s">
        <v>4075</v>
      </c>
      <c r="B2130" s="290" t="s">
        <v>6843</v>
      </c>
      <c r="C2130" s="290" t="s">
        <v>2940</v>
      </c>
      <c r="P2130" s="290" t="s">
        <v>2940</v>
      </c>
      <c r="Q2130" s="290" t="s">
        <v>6843</v>
      </c>
    </row>
    <row r="2131" spans="1:17">
      <c r="A2131" s="290" t="s">
        <v>4075</v>
      </c>
      <c r="B2131" s="290" t="s">
        <v>6987</v>
      </c>
      <c r="C2131" s="290" t="s">
        <v>3086</v>
      </c>
      <c r="P2131" s="290" t="s">
        <v>3086</v>
      </c>
      <c r="Q2131" s="290" t="s">
        <v>6987</v>
      </c>
    </row>
    <row r="2132" spans="1:17">
      <c r="A2132" s="290" t="s">
        <v>4075</v>
      </c>
      <c r="B2132" s="290" t="s">
        <v>6881</v>
      </c>
      <c r="C2132" s="290" t="s">
        <v>2980</v>
      </c>
      <c r="P2132" s="290" t="s">
        <v>2980</v>
      </c>
      <c r="Q2132" s="290" t="s">
        <v>6881</v>
      </c>
    </row>
    <row r="2133" spans="1:17">
      <c r="A2133" s="239" t="s">
        <v>6741</v>
      </c>
      <c r="B2133" s="239" t="s">
        <v>7136</v>
      </c>
      <c r="C2133" s="291" t="s">
        <v>3241</v>
      </c>
      <c r="P2133" s="291" t="s">
        <v>3241</v>
      </c>
      <c r="Q2133" s="239" t="s">
        <v>7136</v>
      </c>
    </row>
    <row r="2134" spans="1:17">
      <c r="A2134" s="239" t="s">
        <v>5764</v>
      </c>
      <c r="B2134" s="239" t="s">
        <v>6910</v>
      </c>
      <c r="C2134" s="291" t="s">
        <v>3009</v>
      </c>
      <c r="P2134" s="291" t="s">
        <v>3009</v>
      </c>
      <c r="Q2134" s="239" t="s">
        <v>6910</v>
      </c>
    </row>
    <row r="2135" spans="1:17">
      <c r="A2135" s="290" t="s">
        <v>6723</v>
      </c>
      <c r="B2135" s="290" t="s">
        <v>6811</v>
      </c>
      <c r="C2135" s="290" t="s">
        <v>2904</v>
      </c>
      <c r="P2135" s="290" t="s">
        <v>2904</v>
      </c>
      <c r="Q2135" s="290" t="s">
        <v>6811</v>
      </c>
    </row>
    <row r="2136" spans="1:17">
      <c r="A2136" s="290" t="s">
        <v>5764</v>
      </c>
      <c r="B2136" s="290" t="s">
        <v>6921</v>
      </c>
      <c r="C2136" s="290" t="s">
        <v>3022</v>
      </c>
      <c r="P2136" s="290" t="s">
        <v>3022</v>
      </c>
      <c r="Q2136" s="290" t="s">
        <v>6921</v>
      </c>
    </row>
    <row r="2137" spans="1:17">
      <c r="A2137" s="290" t="s">
        <v>4075</v>
      </c>
      <c r="B2137" s="290" t="s">
        <v>6889</v>
      </c>
      <c r="C2137" s="290" t="s">
        <v>2988</v>
      </c>
      <c r="P2137" s="290" t="s">
        <v>2988</v>
      </c>
      <c r="Q2137" s="290" t="s">
        <v>6889</v>
      </c>
    </row>
    <row r="2138" spans="1:17">
      <c r="A2138" s="290" t="s">
        <v>4075</v>
      </c>
      <c r="B2138" s="290" t="s">
        <v>7016</v>
      </c>
      <c r="C2138" s="290" t="s">
        <v>3117</v>
      </c>
      <c r="P2138" s="290" t="s">
        <v>3117</v>
      </c>
      <c r="Q2138" s="290" t="s">
        <v>7016</v>
      </c>
    </row>
    <row r="2139" spans="1:17">
      <c r="A2139" s="239" t="s">
        <v>6727</v>
      </c>
      <c r="B2139" s="239" t="s">
        <v>7093</v>
      </c>
      <c r="C2139" s="291" t="s">
        <v>3198</v>
      </c>
      <c r="P2139" s="291" t="s">
        <v>3198</v>
      </c>
      <c r="Q2139" s="239" t="s">
        <v>7093</v>
      </c>
    </row>
    <row r="2140" spans="1:17">
      <c r="A2140" s="239" t="s">
        <v>5764</v>
      </c>
      <c r="B2140" s="239" t="s">
        <v>7077</v>
      </c>
      <c r="C2140" s="291" t="s">
        <v>3182</v>
      </c>
      <c r="P2140" s="291" t="s">
        <v>3182</v>
      </c>
      <c r="Q2140" s="239" t="s">
        <v>7077</v>
      </c>
    </row>
    <row r="2141" spans="1:17">
      <c r="A2141" s="239" t="s">
        <v>6741</v>
      </c>
      <c r="B2141" s="239" t="s">
        <v>6845</v>
      </c>
      <c r="C2141" s="291" t="s">
        <v>2944</v>
      </c>
      <c r="P2141" s="291" t="s">
        <v>2944</v>
      </c>
      <c r="Q2141" s="239" t="s">
        <v>6845</v>
      </c>
    </row>
    <row r="2142" spans="1:17">
      <c r="A2142" s="290" t="s">
        <v>4075</v>
      </c>
      <c r="B2142" s="290" t="s">
        <v>7007</v>
      </c>
      <c r="C2142" s="290" t="s">
        <v>3108</v>
      </c>
      <c r="P2142" s="290" t="s">
        <v>3108</v>
      </c>
      <c r="Q2142" s="290" t="s">
        <v>7007</v>
      </c>
    </row>
    <row r="2143" spans="1:17">
      <c r="A2143" s="290" t="s">
        <v>4075</v>
      </c>
      <c r="B2143" s="290" t="s">
        <v>7036</v>
      </c>
      <c r="C2143" s="290" t="s">
        <v>3139</v>
      </c>
      <c r="P2143" s="290" t="s">
        <v>3139</v>
      </c>
      <c r="Q2143" s="290" t="s">
        <v>7036</v>
      </c>
    </row>
    <row r="2144" spans="1:17">
      <c r="A2144" s="290" t="s">
        <v>4075</v>
      </c>
      <c r="B2144" s="290" t="s">
        <v>6960</v>
      </c>
      <c r="C2144" s="290" t="s">
        <v>3063</v>
      </c>
      <c r="P2144" s="290" t="s">
        <v>3063</v>
      </c>
      <c r="Q2144" s="290" t="s">
        <v>6960</v>
      </c>
    </row>
    <row r="2145" spans="1:17">
      <c r="A2145" s="290" t="s">
        <v>6723</v>
      </c>
      <c r="B2145" s="290" t="s">
        <v>6759</v>
      </c>
      <c r="C2145" s="290" t="s">
        <v>2851</v>
      </c>
      <c r="P2145" s="290" t="s">
        <v>2851</v>
      </c>
      <c r="Q2145" s="290" t="s">
        <v>6759</v>
      </c>
    </row>
    <row r="2146" spans="1:17">
      <c r="A2146" s="290" t="s">
        <v>4075</v>
      </c>
      <c r="B2146" s="290" t="s">
        <v>6764</v>
      </c>
      <c r="C2146" s="290" t="s">
        <v>2856</v>
      </c>
      <c r="P2146" s="290" t="s">
        <v>2856</v>
      </c>
      <c r="Q2146" s="290" t="s">
        <v>6764</v>
      </c>
    </row>
    <row r="2147" spans="1:17">
      <c r="A2147" s="239" t="s">
        <v>5764</v>
      </c>
      <c r="B2147" s="239" t="s">
        <v>7275</v>
      </c>
      <c r="C2147" s="291" t="s">
        <v>3380</v>
      </c>
      <c r="P2147" s="291" t="s">
        <v>3380</v>
      </c>
      <c r="Q2147" s="239" t="s">
        <v>7275</v>
      </c>
    </row>
    <row r="2148" spans="1:17">
      <c r="A2148" s="290" t="s">
        <v>4075</v>
      </c>
      <c r="B2148" s="290" t="s">
        <v>6976</v>
      </c>
      <c r="C2148" s="290" t="s">
        <v>3075</v>
      </c>
      <c r="P2148" s="290" t="s">
        <v>3075</v>
      </c>
      <c r="Q2148" s="290" t="s">
        <v>6976</v>
      </c>
    </row>
    <row r="2149" spans="1:17">
      <c r="A2149" s="290" t="s">
        <v>4519</v>
      </c>
      <c r="B2149" s="290" t="s">
        <v>5076</v>
      </c>
      <c r="C2149" s="290" t="s">
        <v>1316</v>
      </c>
      <c r="P2149" s="290" t="s">
        <v>1316</v>
      </c>
      <c r="Q2149" s="290" t="s">
        <v>5076</v>
      </c>
    </row>
    <row r="2150" spans="1:17">
      <c r="A2150" s="290" t="s">
        <v>4519</v>
      </c>
      <c r="B2150" s="290" t="s">
        <v>4901</v>
      </c>
      <c r="C2150" s="290" t="s">
        <v>1126</v>
      </c>
      <c r="P2150" s="290" t="s">
        <v>1126</v>
      </c>
      <c r="Q2150" s="290" t="s">
        <v>4901</v>
      </c>
    </row>
    <row r="2151" spans="1:17">
      <c r="A2151" s="290" t="s">
        <v>4519</v>
      </c>
      <c r="B2151" s="290" t="s">
        <v>5462</v>
      </c>
      <c r="C2151" s="290" t="s">
        <v>5463</v>
      </c>
      <c r="P2151" s="290" t="s">
        <v>5463</v>
      </c>
      <c r="Q2151" s="290" t="s">
        <v>5462</v>
      </c>
    </row>
    <row r="2152" spans="1:17">
      <c r="A2152" s="290" t="s">
        <v>4519</v>
      </c>
      <c r="B2152" s="290" t="s">
        <v>5179</v>
      </c>
      <c r="C2152" s="290" t="s">
        <v>1433</v>
      </c>
      <c r="P2152" s="290" t="s">
        <v>1433</v>
      </c>
      <c r="Q2152" s="290" t="s">
        <v>5179</v>
      </c>
    </row>
    <row r="2153" spans="1:17">
      <c r="A2153" s="290" t="s">
        <v>4519</v>
      </c>
      <c r="B2153" s="290" t="s">
        <v>5287</v>
      </c>
      <c r="C2153" s="290" t="s">
        <v>1551</v>
      </c>
      <c r="P2153" s="290" t="s">
        <v>1551</v>
      </c>
      <c r="Q2153" s="290" t="s">
        <v>5287</v>
      </c>
    </row>
    <row r="2154" spans="1:17">
      <c r="A2154" s="239" t="s">
        <v>5764</v>
      </c>
      <c r="B2154" s="239" t="s">
        <v>7558</v>
      </c>
      <c r="C2154" s="291" t="s">
        <v>3664</v>
      </c>
      <c r="P2154" s="291" t="s">
        <v>3664</v>
      </c>
      <c r="Q2154" s="239" t="s">
        <v>7558</v>
      </c>
    </row>
    <row r="2155" spans="1:17">
      <c r="A2155" s="239" t="s">
        <v>5764</v>
      </c>
      <c r="B2155" s="239" t="s">
        <v>6745</v>
      </c>
      <c r="C2155" s="291" t="s">
        <v>2837</v>
      </c>
      <c r="P2155" s="291" t="s">
        <v>2837</v>
      </c>
      <c r="Q2155" s="239" t="s">
        <v>6745</v>
      </c>
    </row>
    <row r="2156" spans="1:17">
      <c r="A2156" s="290" t="s">
        <v>4519</v>
      </c>
      <c r="B2156" s="290" t="s">
        <v>4963</v>
      </c>
      <c r="C2156" s="290" t="s">
        <v>1191</v>
      </c>
      <c r="P2156" s="290" t="s">
        <v>1191</v>
      </c>
      <c r="Q2156" s="290" t="s">
        <v>4963</v>
      </c>
    </row>
    <row r="2157" spans="1:17">
      <c r="A2157" s="292" t="s">
        <v>4077</v>
      </c>
      <c r="B2157" s="239" t="s">
        <v>6411</v>
      </c>
      <c r="C2157" s="291" t="s">
        <v>2529</v>
      </c>
      <c r="P2157" s="291" t="s">
        <v>2529</v>
      </c>
      <c r="Q2157" s="239" t="s">
        <v>6411</v>
      </c>
    </row>
    <row r="2158" spans="1:17">
      <c r="A2158" s="292" t="s">
        <v>4077</v>
      </c>
      <c r="B2158" s="239" t="s">
        <v>6537</v>
      </c>
      <c r="C2158" s="291" t="s">
        <v>2666</v>
      </c>
      <c r="P2158" s="291" t="s">
        <v>2666</v>
      </c>
      <c r="Q2158" s="239" t="s">
        <v>6537</v>
      </c>
    </row>
    <row r="2159" spans="1:17">
      <c r="A2159" s="239" t="s">
        <v>4519</v>
      </c>
      <c r="B2159" s="239" t="s">
        <v>5509</v>
      </c>
      <c r="C2159" s="291" t="s">
        <v>5510</v>
      </c>
      <c r="P2159" s="291" t="s">
        <v>5510</v>
      </c>
      <c r="Q2159" s="239" t="s">
        <v>5509</v>
      </c>
    </row>
    <row r="2160" spans="1:17">
      <c r="A2160" s="290" t="s">
        <v>4076</v>
      </c>
      <c r="B2160" s="290" t="s">
        <v>4432</v>
      </c>
      <c r="C2160" s="290" t="s">
        <v>653</v>
      </c>
      <c r="P2160" s="290" t="s">
        <v>653</v>
      </c>
      <c r="Q2160" s="290" t="s">
        <v>4432</v>
      </c>
    </row>
    <row r="2161" spans="1:17">
      <c r="A2161" s="239" t="s">
        <v>4519</v>
      </c>
      <c r="B2161" s="239" t="s">
        <v>5511</v>
      </c>
      <c r="C2161" s="291" t="s">
        <v>5512</v>
      </c>
      <c r="P2161" s="291" t="s">
        <v>5512</v>
      </c>
      <c r="Q2161" s="239" t="s">
        <v>5511</v>
      </c>
    </row>
    <row r="2162" spans="1:17">
      <c r="A2162" s="239" t="s">
        <v>4524</v>
      </c>
      <c r="B2162" s="239" t="s">
        <v>5188</v>
      </c>
      <c r="C2162" s="291" t="s">
        <v>1442</v>
      </c>
      <c r="P2162" s="291" t="s">
        <v>1442</v>
      </c>
      <c r="Q2162" s="239" t="s">
        <v>5188</v>
      </c>
    </row>
    <row r="2163" spans="1:17">
      <c r="A2163" s="290" t="s">
        <v>4076</v>
      </c>
      <c r="B2163" s="290" t="s">
        <v>5781</v>
      </c>
      <c r="C2163" s="290" t="s">
        <v>1900</v>
      </c>
      <c r="P2163" s="290" t="s">
        <v>1900</v>
      </c>
      <c r="Q2163" s="290" t="s">
        <v>5781</v>
      </c>
    </row>
    <row r="2164" spans="1:17">
      <c r="A2164" s="290" t="s">
        <v>4076</v>
      </c>
      <c r="B2164" s="290" t="s">
        <v>6761</v>
      </c>
      <c r="C2164" s="290" t="s">
        <v>2853</v>
      </c>
      <c r="P2164" s="290" t="s">
        <v>2853</v>
      </c>
      <c r="Q2164" s="290" t="s">
        <v>6761</v>
      </c>
    </row>
    <row r="2165" spans="1:17">
      <c r="A2165" s="292" t="s">
        <v>4077</v>
      </c>
      <c r="B2165" s="239" t="s">
        <v>6413</v>
      </c>
      <c r="C2165" s="291" t="s">
        <v>2531</v>
      </c>
      <c r="P2165" s="291" t="s">
        <v>2531</v>
      </c>
      <c r="Q2165" s="239" t="s">
        <v>6413</v>
      </c>
    </row>
    <row r="2166" spans="1:17">
      <c r="A2166" s="290" t="s">
        <v>4519</v>
      </c>
      <c r="B2166" s="290" t="s">
        <v>5007</v>
      </c>
      <c r="C2166" s="290" t="s">
        <v>1239</v>
      </c>
      <c r="P2166" s="290" t="s">
        <v>1239</v>
      </c>
      <c r="Q2166" s="290" t="s">
        <v>5007</v>
      </c>
    </row>
    <row r="2167" spans="1:17">
      <c r="A2167" s="290" t="s">
        <v>4519</v>
      </c>
      <c r="B2167" s="290" t="s">
        <v>5170</v>
      </c>
      <c r="C2167" s="290" t="s">
        <v>1419</v>
      </c>
      <c r="P2167" s="290" t="s">
        <v>1419</v>
      </c>
      <c r="Q2167" s="290" t="s">
        <v>5170</v>
      </c>
    </row>
    <row r="2168" spans="1:17">
      <c r="A2168" s="239" t="s">
        <v>4524</v>
      </c>
      <c r="B2168" s="239" t="s">
        <v>5266</v>
      </c>
      <c r="C2168" s="291" t="s">
        <v>1526</v>
      </c>
      <c r="P2168" s="291" t="s">
        <v>1526</v>
      </c>
      <c r="Q2168" s="239" t="s">
        <v>5266</v>
      </c>
    </row>
    <row r="2169" spans="1:17">
      <c r="A2169" s="239" t="s">
        <v>4524</v>
      </c>
      <c r="B2169" s="239" t="s">
        <v>4730</v>
      </c>
      <c r="C2169" s="291" t="s">
        <v>948</v>
      </c>
      <c r="P2169" s="291" t="s">
        <v>948</v>
      </c>
      <c r="Q2169" s="239" t="s">
        <v>4730</v>
      </c>
    </row>
    <row r="2170" spans="1:17">
      <c r="A2170" s="290" t="s">
        <v>4076</v>
      </c>
      <c r="B2170" s="290" t="s">
        <v>5334</v>
      </c>
      <c r="C2170" s="290" t="s">
        <v>1610</v>
      </c>
      <c r="P2170" s="290" t="s">
        <v>1610</v>
      </c>
      <c r="Q2170" s="290" t="s">
        <v>5334</v>
      </c>
    </row>
    <row r="2171" spans="1:17">
      <c r="A2171" s="290" t="s">
        <v>4519</v>
      </c>
      <c r="B2171" s="290" t="s">
        <v>4962</v>
      </c>
      <c r="C2171" s="290" t="s">
        <v>1190</v>
      </c>
      <c r="P2171" s="290" t="s">
        <v>1190</v>
      </c>
      <c r="Q2171" s="290" t="s">
        <v>4962</v>
      </c>
    </row>
    <row r="2172" spans="1:17">
      <c r="A2172" s="290" t="s">
        <v>4519</v>
      </c>
      <c r="B2172" s="290" t="s">
        <v>4980</v>
      </c>
      <c r="C2172" s="290" t="s">
        <v>1208</v>
      </c>
      <c r="P2172" s="290" t="s">
        <v>1208</v>
      </c>
      <c r="Q2172" s="290" t="s">
        <v>4980</v>
      </c>
    </row>
    <row r="2173" spans="1:17">
      <c r="A2173" s="239" t="s">
        <v>4524</v>
      </c>
      <c r="B2173" s="239" t="s">
        <v>4843</v>
      </c>
      <c r="C2173" s="291" t="s">
        <v>1068</v>
      </c>
      <c r="P2173" s="291" t="s">
        <v>1068</v>
      </c>
      <c r="Q2173" s="239" t="s">
        <v>4843</v>
      </c>
    </row>
    <row r="2174" spans="1:17">
      <c r="A2174" s="292" t="s">
        <v>4077</v>
      </c>
      <c r="B2174" s="239" t="s">
        <v>6412</v>
      </c>
      <c r="C2174" s="291" t="s">
        <v>2530</v>
      </c>
      <c r="P2174" s="291" t="s">
        <v>2530</v>
      </c>
      <c r="Q2174" s="239" t="s">
        <v>6412</v>
      </c>
    </row>
    <row r="2175" spans="1:17">
      <c r="A2175" s="290" t="s">
        <v>4076</v>
      </c>
      <c r="B2175" s="290" t="s">
        <v>6244</v>
      </c>
      <c r="C2175" s="290" t="s">
        <v>2363</v>
      </c>
      <c r="P2175" s="290" t="s">
        <v>2363</v>
      </c>
      <c r="Q2175" s="290" t="s">
        <v>6244</v>
      </c>
    </row>
    <row r="2176" spans="1:17">
      <c r="A2176" s="290" t="s">
        <v>4076</v>
      </c>
      <c r="B2176" s="290" t="s">
        <v>6245</v>
      </c>
      <c r="C2176" s="290" t="s">
        <v>2364</v>
      </c>
      <c r="P2176" s="290" t="s">
        <v>2364</v>
      </c>
      <c r="Q2176" s="290" t="s">
        <v>6245</v>
      </c>
    </row>
    <row r="2177" spans="1:17">
      <c r="A2177" s="290" t="s">
        <v>4076</v>
      </c>
      <c r="B2177" s="290" t="s">
        <v>6246</v>
      </c>
      <c r="C2177" s="290" t="s">
        <v>2365</v>
      </c>
      <c r="P2177" s="290" t="s">
        <v>2365</v>
      </c>
      <c r="Q2177" s="290" t="s">
        <v>6246</v>
      </c>
    </row>
    <row r="2178" spans="1:17">
      <c r="A2178" s="290" t="s">
        <v>4076</v>
      </c>
      <c r="B2178" s="290" t="s">
        <v>6248</v>
      </c>
      <c r="C2178" s="290" t="s">
        <v>2369</v>
      </c>
      <c r="P2178" s="290" t="s">
        <v>2369</v>
      </c>
      <c r="Q2178" s="290" t="s">
        <v>6248</v>
      </c>
    </row>
    <row r="2179" spans="1:17">
      <c r="A2179" s="239" t="s">
        <v>4524</v>
      </c>
      <c r="B2179" s="239" t="s">
        <v>5272</v>
      </c>
      <c r="C2179" s="291" t="s">
        <v>1532</v>
      </c>
      <c r="P2179" s="291" t="s">
        <v>1532</v>
      </c>
      <c r="Q2179" s="239" t="s">
        <v>5272</v>
      </c>
    </row>
    <row r="2180" spans="1:17">
      <c r="A2180" s="239" t="s">
        <v>4524</v>
      </c>
      <c r="B2180" s="239" t="s">
        <v>5332</v>
      </c>
      <c r="C2180" s="291" t="s">
        <v>1608</v>
      </c>
      <c r="P2180" s="291" t="s">
        <v>1608</v>
      </c>
      <c r="Q2180" s="239" t="s">
        <v>5332</v>
      </c>
    </row>
    <row r="2181" spans="1:17">
      <c r="A2181" s="239" t="s">
        <v>4524</v>
      </c>
      <c r="B2181" s="239" t="s">
        <v>1515</v>
      </c>
      <c r="C2181" s="291" t="s">
        <v>1514</v>
      </c>
      <c r="P2181" s="291" t="s">
        <v>1514</v>
      </c>
      <c r="Q2181" s="239" t="s">
        <v>1515</v>
      </c>
    </row>
    <row r="2182" spans="1:17">
      <c r="A2182" s="239" t="s">
        <v>4519</v>
      </c>
      <c r="B2182" s="239" t="s">
        <v>4619</v>
      </c>
      <c r="C2182" s="291" t="s">
        <v>4620</v>
      </c>
      <c r="P2182" s="291" t="s">
        <v>4620</v>
      </c>
      <c r="Q2182" s="239" t="s">
        <v>4619</v>
      </c>
    </row>
    <row r="2183" spans="1:17">
      <c r="A2183" s="239" t="s">
        <v>4524</v>
      </c>
      <c r="B2183" s="239" t="s">
        <v>5121</v>
      </c>
      <c r="C2183" s="291" t="s">
        <v>1364</v>
      </c>
      <c r="P2183" s="291" t="s">
        <v>1364</v>
      </c>
      <c r="Q2183" s="239" t="s">
        <v>5121</v>
      </c>
    </row>
    <row r="2184" spans="1:17">
      <c r="A2184" s="290" t="s">
        <v>4519</v>
      </c>
      <c r="B2184" s="290" t="s">
        <v>5029</v>
      </c>
      <c r="C2184" s="290" t="s">
        <v>1263</v>
      </c>
      <c r="P2184" s="290" t="s">
        <v>1263</v>
      </c>
      <c r="Q2184" s="290" t="s">
        <v>5029</v>
      </c>
    </row>
    <row r="2185" spans="1:17">
      <c r="A2185" s="292" t="s">
        <v>4077</v>
      </c>
      <c r="B2185" s="239" t="s">
        <v>6415</v>
      </c>
      <c r="C2185" s="291" t="s">
        <v>2533</v>
      </c>
      <c r="P2185" s="291" t="s">
        <v>2533</v>
      </c>
      <c r="Q2185" s="239" t="s">
        <v>6415</v>
      </c>
    </row>
    <row r="2186" spans="1:17">
      <c r="A2186" s="290" t="s">
        <v>4076</v>
      </c>
      <c r="B2186" s="290" t="s">
        <v>4377</v>
      </c>
      <c r="C2186" s="290" t="s">
        <v>601</v>
      </c>
      <c r="P2186" s="290" t="s">
        <v>601</v>
      </c>
      <c r="Q2186" s="290" t="s">
        <v>4377</v>
      </c>
    </row>
    <row r="2187" spans="1:17">
      <c r="A2187" s="292" t="s">
        <v>4077</v>
      </c>
      <c r="B2187" s="239" t="s">
        <v>6414</v>
      </c>
      <c r="C2187" s="291" t="s">
        <v>2532</v>
      </c>
      <c r="P2187" s="291" t="s">
        <v>2532</v>
      </c>
      <c r="Q2187" s="239" t="s">
        <v>6414</v>
      </c>
    </row>
    <row r="2188" spans="1:17">
      <c r="A2188" s="239" t="s">
        <v>4077</v>
      </c>
      <c r="B2188" s="239" t="s">
        <v>6456</v>
      </c>
      <c r="C2188" s="291" t="s">
        <v>2576</v>
      </c>
      <c r="P2188" s="291" t="s">
        <v>2576</v>
      </c>
      <c r="Q2188" s="239" t="s">
        <v>6456</v>
      </c>
    </row>
    <row r="2189" spans="1:17">
      <c r="A2189" s="239" t="s">
        <v>4077</v>
      </c>
      <c r="B2189" s="239" t="s">
        <v>6482</v>
      </c>
      <c r="C2189" s="291" t="s">
        <v>2607</v>
      </c>
      <c r="P2189" s="291" t="s">
        <v>2607</v>
      </c>
      <c r="Q2189" s="239" t="s">
        <v>6482</v>
      </c>
    </row>
    <row r="2190" spans="1:17">
      <c r="A2190" s="239" t="s">
        <v>6480</v>
      </c>
      <c r="B2190" s="239" t="s">
        <v>6560</v>
      </c>
      <c r="C2190" s="291" t="s">
        <v>2691</v>
      </c>
      <c r="P2190" s="291" t="s">
        <v>2691</v>
      </c>
      <c r="Q2190" s="239" t="s">
        <v>6560</v>
      </c>
    </row>
    <row r="2191" spans="1:17">
      <c r="A2191" s="290" t="s">
        <v>4519</v>
      </c>
      <c r="B2191" s="290" t="s">
        <v>4989</v>
      </c>
      <c r="C2191" s="290" t="s">
        <v>1217</v>
      </c>
      <c r="P2191" s="290" t="s">
        <v>1217</v>
      </c>
      <c r="Q2191" s="290" t="s">
        <v>4989</v>
      </c>
    </row>
    <row r="2192" spans="1:17">
      <c r="A2192" s="239" t="s">
        <v>4524</v>
      </c>
      <c r="B2192" s="239" t="s">
        <v>4655</v>
      </c>
      <c r="C2192" s="291" t="s">
        <v>869</v>
      </c>
      <c r="P2192" s="291" t="s">
        <v>869</v>
      </c>
      <c r="Q2192" s="239" t="s">
        <v>4655</v>
      </c>
    </row>
    <row r="2193" spans="1:17">
      <c r="A2193" s="239" t="s">
        <v>4524</v>
      </c>
      <c r="B2193" s="239" t="s">
        <v>4876</v>
      </c>
      <c r="C2193" s="291" t="s">
        <v>1101</v>
      </c>
      <c r="P2193" s="291" t="s">
        <v>1101</v>
      </c>
      <c r="Q2193" s="239" t="s">
        <v>4876</v>
      </c>
    </row>
    <row r="2194" spans="1:17">
      <c r="A2194" s="290" t="s">
        <v>4519</v>
      </c>
      <c r="B2194" s="290" t="s">
        <v>5289</v>
      </c>
      <c r="C2194" s="290" t="s">
        <v>1555</v>
      </c>
      <c r="P2194" s="290" t="s">
        <v>1555</v>
      </c>
      <c r="Q2194" s="290" t="s">
        <v>5289</v>
      </c>
    </row>
    <row r="2195" spans="1:17">
      <c r="A2195" s="239" t="s">
        <v>4524</v>
      </c>
      <c r="B2195" s="239" t="s">
        <v>5261</v>
      </c>
      <c r="C2195" s="291" t="s">
        <v>1519</v>
      </c>
      <c r="P2195" s="291" t="s">
        <v>1519</v>
      </c>
      <c r="Q2195" s="239" t="s">
        <v>5261</v>
      </c>
    </row>
    <row r="2196" spans="1:17">
      <c r="A2196" s="239" t="s">
        <v>4524</v>
      </c>
      <c r="B2196" s="239" t="s">
        <v>4859</v>
      </c>
      <c r="C2196" s="291" t="s">
        <v>1084</v>
      </c>
      <c r="P2196" s="291" t="s">
        <v>1084</v>
      </c>
      <c r="Q2196" s="239" t="s">
        <v>4859</v>
      </c>
    </row>
    <row r="2197" spans="1:17">
      <c r="A2197" s="239" t="s">
        <v>4524</v>
      </c>
      <c r="B2197" s="239" t="s">
        <v>5112</v>
      </c>
      <c r="C2197" s="291" t="s">
        <v>1355</v>
      </c>
      <c r="P2197" s="291" t="s">
        <v>1355</v>
      </c>
      <c r="Q2197" s="239" t="s">
        <v>5112</v>
      </c>
    </row>
    <row r="2198" spans="1:17">
      <c r="A2198" s="239" t="s">
        <v>4519</v>
      </c>
      <c r="B2198" s="239" t="s">
        <v>5519</v>
      </c>
      <c r="C2198" s="291" t="s">
        <v>5520</v>
      </c>
      <c r="P2198" s="291" t="s">
        <v>5520</v>
      </c>
      <c r="Q2198" s="239" t="s">
        <v>5519</v>
      </c>
    </row>
    <row r="2199" spans="1:17">
      <c r="A2199" s="239" t="s">
        <v>4524</v>
      </c>
      <c r="B2199" s="239" t="s">
        <v>4716</v>
      </c>
      <c r="C2199" s="291" t="s">
        <v>932</v>
      </c>
      <c r="P2199" s="291" t="s">
        <v>932</v>
      </c>
      <c r="Q2199" s="239" t="s">
        <v>4716</v>
      </c>
    </row>
    <row r="2200" spans="1:17">
      <c r="A2200" s="239" t="s">
        <v>6727</v>
      </c>
      <c r="B2200" s="239" t="s">
        <v>7018</v>
      </c>
      <c r="C2200" s="291" t="s">
        <v>3119</v>
      </c>
      <c r="P2200" s="291" t="s">
        <v>3119</v>
      </c>
      <c r="Q2200" s="239" t="s">
        <v>7018</v>
      </c>
    </row>
    <row r="2201" spans="1:17">
      <c r="A2201" s="290" t="s">
        <v>4519</v>
      </c>
      <c r="B2201" s="290" t="s">
        <v>5348</v>
      </c>
      <c r="C2201" s="290" t="s">
        <v>1624</v>
      </c>
      <c r="P2201" s="290" t="s">
        <v>1624</v>
      </c>
      <c r="Q2201" s="290" t="s">
        <v>5348</v>
      </c>
    </row>
    <row r="2202" spans="1:17">
      <c r="A2202" s="239" t="s">
        <v>4524</v>
      </c>
      <c r="B2202" s="239" t="s">
        <v>4764</v>
      </c>
      <c r="C2202" s="291" t="s">
        <v>983</v>
      </c>
      <c r="P2202" s="291" t="s">
        <v>983</v>
      </c>
      <c r="Q2202" s="239" t="s">
        <v>4764</v>
      </c>
    </row>
    <row r="2203" spans="1:17">
      <c r="A2203" s="239" t="s">
        <v>4524</v>
      </c>
      <c r="B2203" s="239" t="s">
        <v>4779</v>
      </c>
      <c r="C2203" s="291" t="s">
        <v>998</v>
      </c>
      <c r="P2203" s="291" t="s">
        <v>998</v>
      </c>
      <c r="Q2203" s="239" t="s">
        <v>4779</v>
      </c>
    </row>
    <row r="2204" spans="1:17">
      <c r="A2204" s="239" t="s">
        <v>4524</v>
      </c>
      <c r="B2204" s="239" t="s">
        <v>4605</v>
      </c>
      <c r="C2204" s="291" t="s">
        <v>4606</v>
      </c>
      <c r="P2204" s="291" t="s">
        <v>4606</v>
      </c>
      <c r="Q2204" s="239" t="s">
        <v>4605</v>
      </c>
    </row>
    <row r="2205" spans="1:17">
      <c r="A2205" s="290" t="s">
        <v>4519</v>
      </c>
      <c r="B2205" s="290" t="s">
        <v>4857</v>
      </c>
      <c r="C2205" s="290" t="s">
        <v>1082</v>
      </c>
      <c r="P2205" s="290" t="s">
        <v>1082</v>
      </c>
      <c r="Q2205" s="290" t="s">
        <v>4857</v>
      </c>
    </row>
    <row r="2206" spans="1:17">
      <c r="A2206" s="239" t="s">
        <v>4524</v>
      </c>
      <c r="B2206" s="239" t="s">
        <v>4647</v>
      </c>
      <c r="C2206" s="291" t="s">
        <v>861</v>
      </c>
      <c r="P2206" s="291" t="s">
        <v>861</v>
      </c>
      <c r="Q2206" s="239" t="s">
        <v>4647</v>
      </c>
    </row>
    <row r="2207" spans="1:17">
      <c r="A2207" s="239" t="s">
        <v>4519</v>
      </c>
      <c r="B2207" s="239" t="s">
        <v>5499</v>
      </c>
      <c r="C2207" s="291" t="s">
        <v>5500</v>
      </c>
      <c r="P2207" s="291" t="s">
        <v>5500</v>
      </c>
      <c r="Q2207" s="239" t="s">
        <v>5499</v>
      </c>
    </row>
    <row r="2208" spans="1:17">
      <c r="A2208" s="239" t="s">
        <v>4524</v>
      </c>
      <c r="B2208" s="239" t="s">
        <v>5187</v>
      </c>
      <c r="C2208" s="291" t="s">
        <v>1441</v>
      </c>
      <c r="P2208" s="291" t="s">
        <v>1441</v>
      </c>
      <c r="Q2208" s="239" t="s">
        <v>5187</v>
      </c>
    </row>
    <row r="2209" spans="1:17">
      <c r="A2209" s="239" t="s">
        <v>4519</v>
      </c>
      <c r="B2209" s="239" t="s">
        <v>5521</v>
      </c>
      <c r="C2209" s="291" t="s">
        <v>5522</v>
      </c>
      <c r="P2209" s="291" t="s">
        <v>5522</v>
      </c>
      <c r="Q2209" s="239" t="s">
        <v>5521</v>
      </c>
    </row>
    <row r="2210" spans="1:17">
      <c r="A2210" s="239" t="s">
        <v>4524</v>
      </c>
      <c r="B2210" s="239" t="s">
        <v>5002</v>
      </c>
      <c r="C2210" s="291" t="s">
        <v>1232</v>
      </c>
      <c r="P2210" s="291" t="s">
        <v>1232</v>
      </c>
      <c r="Q2210" s="239" t="s">
        <v>5002</v>
      </c>
    </row>
    <row r="2211" spans="1:17">
      <c r="A2211" s="290" t="s">
        <v>4519</v>
      </c>
      <c r="B2211" s="290" t="s">
        <v>5436</v>
      </c>
      <c r="C2211" s="290" t="s">
        <v>5437</v>
      </c>
      <c r="P2211" s="290" t="s">
        <v>5437</v>
      </c>
      <c r="Q2211" s="290" t="s">
        <v>5436</v>
      </c>
    </row>
    <row r="2212" spans="1:17">
      <c r="A2212" s="239" t="s">
        <v>4524</v>
      </c>
      <c r="B2212" s="239" t="s">
        <v>4777</v>
      </c>
      <c r="C2212" s="291" t="s">
        <v>996</v>
      </c>
      <c r="P2212" s="291" t="s">
        <v>996</v>
      </c>
      <c r="Q2212" s="239" t="s">
        <v>4777</v>
      </c>
    </row>
    <row r="2213" spans="1:17">
      <c r="A2213" s="290" t="s">
        <v>4519</v>
      </c>
      <c r="B2213" s="290" t="s">
        <v>5331</v>
      </c>
      <c r="C2213" s="290" t="s">
        <v>1605</v>
      </c>
      <c r="P2213" s="290" t="s">
        <v>1605</v>
      </c>
      <c r="Q2213" s="290" t="s">
        <v>5331</v>
      </c>
    </row>
    <row r="2214" spans="1:17">
      <c r="A2214" s="239" t="s">
        <v>4524</v>
      </c>
      <c r="B2214" s="239" t="s">
        <v>4861</v>
      </c>
      <c r="C2214" s="291" t="s">
        <v>1086</v>
      </c>
      <c r="P2214" s="291" t="s">
        <v>1086</v>
      </c>
      <c r="Q2214" s="239" t="s">
        <v>4861</v>
      </c>
    </row>
    <row r="2215" spans="1:17">
      <c r="A2215" s="239" t="s">
        <v>4524</v>
      </c>
      <c r="B2215" s="239" t="s">
        <v>5130</v>
      </c>
      <c r="C2215" s="291" t="s">
        <v>1375</v>
      </c>
      <c r="P2215" s="291" t="s">
        <v>1375</v>
      </c>
      <c r="Q2215" s="239" t="s">
        <v>5130</v>
      </c>
    </row>
    <row r="2216" spans="1:17">
      <c r="A2216" s="239" t="s">
        <v>4524</v>
      </c>
      <c r="B2216" s="239" t="s">
        <v>5118</v>
      </c>
      <c r="C2216" s="291" t="s">
        <v>1361</v>
      </c>
      <c r="P2216" s="291" t="s">
        <v>1361</v>
      </c>
      <c r="Q2216" s="239" t="s">
        <v>5118</v>
      </c>
    </row>
    <row r="2217" spans="1:17">
      <c r="A2217" s="290" t="s">
        <v>4519</v>
      </c>
      <c r="B2217" s="290" t="s">
        <v>4959</v>
      </c>
      <c r="C2217" s="290" t="s">
        <v>1187</v>
      </c>
      <c r="P2217" s="290" t="s">
        <v>1187</v>
      </c>
      <c r="Q2217" s="290" t="s">
        <v>4959</v>
      </c>
    </row>
    <row r="2218" spans="1:17">
      <c r="A2218" s="239" t="s">
        <v>4524</v>
      </c>
      <c r="B2218" s="239" t="s">
        <v>5111</v>
      </c>
      <c r="C2218" s="291" t="s">
        <v>1354</v>
      </c>
      <c r="P2218" s="291" t="s">
        <v>1354</v>
      </c>
      <c r="Q2218" s="239" t="s">
        <v>5111</v>
      </c>
    </row>
    <row r="2219" spans="1:17">
      <c r="A2219" s="239" t="s">
        <v>4524</v>
      </c>
      <c r="B2219" s="239" t="s">
        <v>4648</v>
      </c>
      <c r="C2219" s="291" t="s">
        <v>862</v>
      </c>
      <c r="P2219" s="291" t="s">
        <v>862</v>
      </c>
      <c r="Q2219" s="239" t="s">
        <v>4648</v>
      </c>
    </row>
    <row r="2220" spans="1:17">
      <c r="A2220" s="290" t="s">
        <v>4519</v>
      </c>
      <c r="B2220" s="290" t="s">
        <v>5081</v>
      </c>
      <c r="C2220" s="290" t="s">
        <v>1321</v>
      </c>
      <c r="P2220" s="290" t="s">
        <v>1321</v>
      </c>
      <c r="Q2220" s="290" t="s">
        <v>5081</v>
      </c>
    </row>
    <row r="2221" spans="1:17">
      <c r="A2221" s="239" t="s">
        <v>4524</v>
      </c>
      <c r="B2221" s="239" t="s">
        <v>4806</v>
      </c>
      <c r="C2221" s="291" t="s">
        <v>1025</v>
      </c>
      <c r="P2221" s="291" t="s">
        <v>1025</v>
      </c>
      <c r="Q2221" s="239" t="s">
        <v>4806</v>
      </c>
    </row>
    <row r="2222" spans="1:17">
      <c r="A2222" s="239" t="s">
        <v>4524</v>
      </c>
      <c r="B2222" s="239" t="s">
        <v>5355</v>
      </c>
      <c r="C2222" s="291" t="s">
        <v>1633</v>
      </c>
      <c r="P2222" s="291" t="s">
        <v>1633</v>
      </c>
      <c r="Q2222" s="239" t="s">
        <v>5355</v>
      </c>
    </row>
    <row r="2223" spans="1:17">
      <c r="A2223" s="239" t="s">
        <v>4524</v>
      </c>
      <c r="B2223" s="239" t="s">
        <v>4698</v>
      </c>
      <c r="C2223" s="291" t="s">
        <v>914</v>
      </c>
      <c r="P2223" s="291" t="s">
        <v>914</v>
      </c>
      <c r="Q2223" s="239" t="s">
        <v>4698</v>
      </c>
    </row>
    <row r="2224" spans="1:17">
      <c r="A2224" s="239" t="s">
        <v>4077</v>
      </c>
      <c r="B2224" s="239" t="s">
        <v>6416</v>
      </c>
      <c r="C2224" s="291" t="s">
        <v>2534</v>
      </c>
      <c r="P2224" s="291" t="s">
        <v>2534</v>
      </c>
      <c r="Q2224" s="239" t="s">
        <v>6416</v>
      </c>
    </row>
    <row r="2225" spans="1:17">
      <c r="A2225" s="239" t="s">
        <v>4524</v>
      </c>
      <c r="B2225" s="239" t="s">
        <v>4649</v>
      </c>
      <c r="C2225" s="291" t="s">
        <v>863</v>
      </c>
      <c r="P2225" s="291" t="s">
        <v>863</v>
      </c>
      <c r="Q2225" s="239" t="s">
        <v>4649</v>
      </c>
    </row>
    <row r="2226" spans="1:17">
      <c r="A2226" s="239" t="s">
        <v>4524</v>
      </c>
      <c r="B2226" s="239" t="s">
        <v>5336</v>
      </c>
      <c r="C2226" s="291" t="s">
        <v>1612</v>
      </c>
      <c r="P2226" s="291" t="s">
        <v>1612</v>
      </c>
      <c r="Q2226" s="239" t="s">
        <v>5336</v>
      </c>
    </row>
    <row r="2227" spans="1:17">
      <c r="A2227" s="239" t="s">
        <v>4524</v>
      </c>
      <c r="B2227" s="239" t="s">
        <v>1235</v>
      </c>
      <c r="C2227" s="291" t="s">
        <v>1234</v>
      </c>
      <c r="P2227" s="291" t="s">
        <v>1234</v>
      </c>
      <c r="Q2227" s="239" t="s">
        <v>1235</v>
      </c>
    </row>
    <row r="2228" spans="1:17">
      <c r="A2228" s="290" t="s">
        <v>4519</v>
      </c>
      <c r="B2228" s="290" t="s">
        <v>5294</v>
      </c>
      <c r="C2228" s="290" t="s">
        <v>1560</v>
      </c>
      <c r="P2228" s="290" t="s">
        <v>1560</v>
      </c>
      <c r="Q2228" s="290" t="s">
        <v>5294</v>
      </c>
    </row>
    <row r="2229" spans="1:17">
      <c r="A2229" s="239" t="s">
        <v>4524</v>
      </c>
      <c r="B2229" s="239" t="s">
        <v>4653</v>
      </c>
      <c r="C2229" s="291" t="s">
        <v>867</v>
      </c>
      <c r="P2229" s="291" t="s">
        <v>867</v>
      </c>
      <c r="Q2229" s="239" t="s">
        <v>4653</v>
      </c>
    </row>
    <row r="2230" spans="1:17">
      <c r="A2230" s="239" t="s">
        <v>4524</v>
      </c>
      <c r="B2230" s="239" t="s">
        <v>5206</v>
      </c>
      <c r="C2230" s="291" t="s">
        <v>1462</v>
      </c>
      <c r="P2230" s="291" t="s">
        <v>1462</v>
      </c>
      <c r="Q2230" s="239" t="s">
        <v>5206</v>
      </c>
    </row>
    <row r="2231" spans="1:17">
      <c r="A2231" s="239" t="s">
        <v>4519</v>
      </c>
      <c r="B2231" s="239" t="s">
        <v>4603</v>
      </c>
      <c r="C2231" s="291" t="s">
        <v>4604</v>
      </c>
      <c r="P2231" s="291" t="s">
        <v>4604</v>
      </c>
      <c r="Q2231" s="239" t="s">
        <v>4603</v>
      </c>
    </row>
    <row r="2232" spans="1:17">
      <c r="A2232" s="239" t="s">
        <v>4524</v>
      </c>
      <c r="B2232" s="239" t="s">
        <v>4654</v>
      </c>
      <c r="C2232" s="291" t="s">
        <v>868</v>
      </c>
      <c r="P2232" s="291" t="s">
        <v>868</v>
      </c>
      <c r="Q2232" s="239" t="s">
        <v>4654</v>
      </c>
    </row>
    <row r="2233" spans="1:17">
      <c r="A2233" s="290" t="s">
        <v>4519</v>
      </c>
      <c r="B2233" s="290" t="s">
        <v>4922</v>
      </c>
      <c r="C2233" s="290" t="s">
        <v>1147</v>
      </c>
      <c r="P2233" s="290" t="s">
        <v>1147</v>
      </c>
      <c r="Q2233" s="290" t="s">
        <v>4922</v>
      </c>
    </row>
    <row r="2234" spans="1:17">
      <c r="A2234" s="292" t="s">
        <v>4524</v>
      </c>
      <c r="B2234" s="239" t="s">
        <v>4928</v>
      </c>
      <c r="C2234" s="291" t="s">
        <v>1154</v>
      </c>
      <c r="P2234" s="291" t="s">
        <v>1154</v>
      </c>
      <c r="Q2234" s="239" t="s">
        <v>4928</v>
      </c>
    </row>
    <row r="2235" spans="1:17">
      <c r="A2235" s="239" t="s">
        <v>6480</v>
      </c>
      <c r="B2235" s="239" t="s">
        <v>6610</v>
      </c>
      <c r="C2235" s="291" t="s">
        <v>2743</v>
      </c>
      <c r="P2235" s="291" t="s">
        <v>2743</v>
      </c>
      <c r="Q2235" s="239" t="s">
        <v>6610</v>
      </c>
    </row>
    <row r="2236" spans="1:17">
      <c r="A2236" s="290" t="s">
        <v>4519</v>
      </c>
      <c r="B2236" s="290" t="s">
        <v>5036</v>
      </c>
      <c r="C2236" s="290" t="s">
        <v>1270</v>
      </c>
      <c r="P2236" s="290" t="s">
        <v>1270</v>
      </c>
      <c r="Q2236" s="290" t="s">
        <v>5036</v>
      </c>
    </row>
    <row r="2237" spans="1:17">
      <c r="A2237" s="290" t="s">
        <v>4519</v>
      </c>
      <c r="B2237" s="290" t="s">
        <v>5349</v>
      </c>
      <c r="C2237" s="290" t="s">
        <v>1625</v>
      </c>
      <c r="P2237" s="290" t="s">
        <v>1625</v>
      </c>
      <c r="Q2237" s="290" t="s">
        <v>5349</v>
      </c>
    </row>
    <row r="2238" spans="1:17">
      <c r="A2238" s="292" t="s">
        <v>4524</v>
      </c>
      <c r="B2238" s="239" t="s">
        <v>5361</v>
      </c>
      <c r="C2238" s="291" t="s">
        <v>1641</v>
      </c>
      <c r="P2238" s="291" t="s">
        <v>1641</v>
      </c>
      <c r="Q2238" s="239" t="s">
        <v>5361</v>
      </c>
    </row>
    <row r="2239" spans="1:17">
      <c r="A2239" s="290" t="s">
        <v>4519</v>
      </c>
      <c r="B2239" s="290" t="s">
        <v>5238</v>
      </c>
      <c r="C2239" s="290" t="s">
        <v>1494</v>
      </c>
      <c r="P2239" s="290" t="s">
        <v>1494</v>
      </c>
      <c r="Q2239" s="290" t="s">
        <v>5238</v>
      </c>
    </row>
    <row r="2240" spans="1:17">
      <c r="A2240" s="239" t="s">
        <v>4524</v>
      </c>
      <c r="B2240" s="239" t="s">
        <v>5328</v>
      </c>
      <c r="C2240" s="291" t="s">
        <v>1602</v>
      </c>
      <c r="P2240" s="291" t="s">
        <v>1602</v>
      </c>
      <c r="Q2240" s="239" t="s">
        <v>5328</v>
      </c>
    </row>
    <row r="2241" spans="1:17">
      <c r="A2241" s="239" t="s">
        <v>4519</v>
      </c>
      <c r="B2241" s="239" t="s">
        <v>4607</v>
      </c>
      <c r="C2241" s="291" t="s">
        <v>4608</v>
      </c>
      <c r="P2241" s="291" t="s">
        <v>4608</v>
      </c>
      <c r="Q2241" s="239" t="s">
        <v>4607</v>
      </c>
    </row>
    <row r="2242" spans="1:17">
      <c r="A2242" s="239" t="s">
        <v>4524</v>
      </c>
      <c r="B2242" s="239" t="s">
        <v>4658</v>
      </c>
      <c r="C2242" s="291" t="s">
        <v>872</v>
      </c>
      <c r="P2242" s="291" t="s">
        <v>872</v>
      </c>
      <c r="Q2242" s="239" t="s">
        <v>4658</v>
      </c>
    </row>
    <row r="2243" spans="1:17">
      <c r="A2243" s="239" t="s">
        <v>4524</v>
      </c>
      <c r="B2243" s="239" t="s">
        <v>5351</v>
      </c>
      <c r="C2243" s="291" t="s">
        <v>1629</v>
      </c>
      <c r="P2243" s="291" t="s">
        <v>1629</v>
      </c>
      <c r="Q2243" s="239" t="s">
        <v>5351</v>
      </c>
    </row>
    <row r="2244" spans="1:17">
      <c r="A2244" s="290" t="s">
        <v>4519</v>
      </c>
      <c r="B2244" s="290" t="s">
        <v>5213</v>
      </c>
      <c r="C2244" s="290" t="s">
        <v>1469</v>
      </c>
      <c r="P2244" s="290" t="s">
        <v>1469</v>
      </c>
      <c r="Q2244" s="290" t="s">
        <v>5213</v>
      </c>
    </row>
    <row r="2245" spans="1:17">
      <c r="A2245" s="239" t="s">
        <v>4524</v>
      </c>
      <c r="B2245" s="239" t="s">
        <v>5010</v>
      </c>
      <c r="C2245" s="291" t="s">
        <v>1242</v>
      </c>
      <c r="P2245" s="291" t="s">
        <v>1242</v>
      </c>
      <c r="Q2245" s="239" t="s">
        <v>5010</v>
      </c>
    </row>
    <row r="2246" spans="1:17">
      <c r="A2246" s="239" t="s">
        <v>4524</v>
      </c>
      <c r="B2246" s="239" t="s">
        <v>4767</v>
      </c>
      <c r="C2246" s="291" t="s">
        <v>986</v>
      </c>
      <c r="P2246" s="291" t="s">
        <v>986</v>
      </c>
      <c r="Q2246" s="239" t="s">
        <v>4767</v>
      </c>
    </row>
    <row r="2247" spans="1:17">
      <c r="A2247" s="239" t="s">
        <v>4524</v>
      </c>
      <c r="B2247" s="239" t="s">
        <v>5470</v>
      </c>
      <c r="C2247" s="291" t="s">
        <v>5471</v>
      </c>
      <c r="P2247" s="291" t="s">
        <v>5471</v>
      </c>
      <c r="Q2247" s="239" t="s">
        <v>5470</v>
      </c>
    </row>
    <row r="2248" spans="1:17">
      <c r="A2248" s="239" t="s">
        <v>4524</v>
      </c>
      <c r="B2248" s="239" t="s">
        <v>4650</v>
      </c>
      <c r="C2248" s="291" t="s">
        <v>864</v>
      </c>
      <c r="P2248" s="291" t="s">
        <v>864</v>
      </c>
      <c r="Q2248" s="239" t="s">
        <v>4650</v>
      </c>
    </row>
    <row r="2249" spans="1:17">
      <c r="A2249" s="239" t="s">
        <v>5665</v>
      </c>
      <c r="B2249" s="239" t="s">
        <v>5733</v>
      </c>
      <c r="C2249" s="291" t="s">
        <v>1845</v>
      </c>
      <c r="P2249" s="291" t="s">
        <v>1845</v>
      </c>
      <c r="Q2249" s="239" t="s">
        <v>5733</v>
      </c>
    </row>
    <row r="2250" spans="1:17">
      <c r="A2250" s="239" t="s">
        <v>7623</v>
      </c>
      <c r="B2250" s="239" t="s">
        <v>7754</v>
      </c>
      <c r="C2250" s="291" t="s">
        <v>3861</v>
      </c>
      <c r="P2250" s="291" t="s">
        <v>3861</v>
      </c>
      <c r="Q2250" s="239" t="s">
        <v>7754</v>
      </c>
    </row>
    <row r="2251" spans="1:17">
      <c r="A2251" s="290" t="s">
        <v>4519</v>
      </c>
      <c r="B2251" s="290" t="s">
        <v>5211</v>
      </c>
      <c r="C2251" s="290" t="s">
        <v>1467</v>
      </c>
      <c r="P2251" s="290" t="s">
        <v>1467</v>
      </c>
      <c r="Q2251" s="290" t="s">
        <v>5211</v>
      </c>
    </row>
    <row r="2252" spans="1:17">
      <c r="A2252" s="239" t="s">
        <v>4524</v>
      </c>
      <c r="B2252" s="239" t="s">
        <v>4651</v>
      </c>
      <c r="C2252" s="291" t="s">
        <v>865</v>
      </c>
      <c r="P2252" s="291" t="s">
        <v>865</v>
      </c>
      <c r="Q2252" s="239" t="s">
        <v>4651</v>
      </c>
    </row>
    <row r="2253" spans="1:17">
      <c r="A2253" s="290" t="s">
        <v>4519</v>
      </c>
      <c r="B2253" s="290" t="s">
        <v>5347</v>
      </c>
      <c r="C2253" s="290" t="s">
        <v>1623</v>
      </c>
      <c r="P2253" s="290" t="s">
        <v>1623</v>
      </c>
      <c r="Q2253" s="290" t="s">
        <v>5347</v>
      </c>
    </row>
    <row r="2254" spans="1:17">
      <c r="A2254" s="290" t="s">
        <v>4519</v>
      </c>
      <c r="B2254" s="290" t="s">
        <v>5174</v>
      </c>
      <c r="C2254" s="290" t="s">
        <v>1426</v>
      </c>
      <c r="P2254" s="290" t="s">
        <v>1426</v>
      </c>
      <c r="Q2254" s="290" t="s">
        <v>5174</v>
      </c>
    </row>
    <row r="2255" spans="1:17">
      <c r="A2255" s="239" t="s">
        <v>4524</v>
      </c>
      <c r="B2255" s="239" t="s">
        <v>4805</v>
      </c>
      <c r="C2255" s="291" t="s">
        <v>1024</v>
      </c>
      <c r="P2255" s="291" t="s">
        <v>1024</v>
      </c>
      <c r="Q2255" s="239" t="s">
        <v>4805</v>
      </c>
    </row>
    <row r="2256" spans="1:17">
      <c r="A2256" s="239" t="s">
        <v>4524</v>
      </c>
      <c r="B2256" s="239" t="s">
        <v>4734</v>
      </c>
      <c r="C2256" s="291" t="s">
        <v>952</v>
      </c>
      <c r="P2256" s="291" t="s">
        <v>952</v>
      </c>
      <c r="Q2256" s="239" t="s">
        <v>4734</v>
      </c>
    </row>
    <row r="2257" spans="1:17">
      <c r="A2257" s="239" t="s">
        <v>4524</v>
      </c>
      <c r="B2257" s="239" t="s">
        <v>4734</v>
      </c>
      <c r="C2257" s="291" t="s">
        <v>962</v>
      </c>
      <c r="P2257" s="291" t="s">
        <v>962</v>
      </c>
      <c r="Q2257" s="239" t="s">
        <v>4734</v>
      </c>
    </row>
    <row r="2258" spans="1:17">
      <c r="A2258" s="239" t="s">
        <v>7623</v>
      </c>
      <c r="B2258" s="239" t="s">
        <v>7809</v>
      </c>
      <c r="C2258" s="291" t="s">
        <v>3957</v>
      </c>
      <c r="P2258" s="291" t="s">
        <v>3957</v>
      </c>
      <c r="Q2258" s="239" t="s">
        <v>7809</v>
      </c>
    </row>
    <row r="2259" spans="1:17">
      <c r="A2259" s="239" t="s">
        <v>4524</v>
      </c>
      <c r="B2259" s="239" t="s">
        <v>4748</v>
      </c>
      <c r="C2259" s="291" t="s">
        <v>967</v>
      </c>
      <c r="P2259" s="291" t="s">
        <v>967</v>
      </c>
      <c r="Q2259" s="239" t="s">
        <v>4748</v>
      </c>
    </row>
    <row r="2260" spans="1:17">
      <c r="A2260" s="239" t="s">
        <v>7623</v>
      </c>
      <c r="B2260" s="239" t="s">
        <v>7716</v>
      </c>
      <c r="C2260" s="291" t="s">
        <v>3819</v>
      </c>
      <c r="P2260" s="291" t="s">
        <v>3819</v>
      </c>
      <c r="Q2260" s="239" t="s">
        <v>7716</v>
      </c>
    </row>
    <row r="2261" spans="1:17">
      <c r="A2261" s="290" t="s">
        <v>4076</v>
      </c>
      <c r="B2261" s="290" t="s">
        <v>4652</v>
      </c>
      <c r="C2261" s="290" t="s">
        <v>866</v>
      </c>
      <c r="P2261" s="290" t="s">
        <v>866</v>
      </c>
      <c r="Q2261" s="290" t="s">
        <v>4652</v>
      </c>
    </row>
    <row r="2262" spans="1:17">
      <c r="A2262" s="290" t="s">
        <v>4076</v>
      </c>
      <c r="B2262" s="290" t="s">
        <v>6254</v>
      </c>
      <c r="C2262" s="290" t="s">
        <v>2375</v>
      </c>
      <c r="P2262" s="290" t="s">
        <v>2375</v>
      </c>
      <c r="Q2262" s="290" t="s">
        <v>6254</v>
      </c>
    </row>
    <row r="2263" spans="1:17">
      <c r="A2263" s="239" t="s">
        <v>4076</v>
      </c>
      <c r="B2263" s="239" t="s">
        <v>6281</v>
      </c>
      <c r="C2263" s="291" t="s">
        <v>6282</v>
      </c>
      <c r="P2263" s="291" t="s">
        <v>6282</v>
      </c>
      <c r="Q2263" s="239" t="s">
        <v>6281</v>
      </c>
    </row>
    <row r="2264" spans="1:17">
      <c r="A2264" s="290" t="s">
        <v>4076</v>
      </c>
      <c r="B2264" s="290" t="s">
        <v>5948</v>
      </c>
      <c r="C2264" s="290" t="s">
        <v>2035</v>
      </c>
      <c r="P2264" s="290" t="s">
        <v>2035</v>
      </c>
      <c r="Q2264" s="290" t="s">
        <v>5948</v>
      </c>
    </row>
    <row r="2265" spans="1:17">
      <c r="A2265" s="290" t="s">
        <v>4519</v>
      </c>
      <c r="B2265" s="290" t="s">
        <v>5181</v>
      </c>
      <c r="C2265" s="290" t="s">
        <v>1435</v>
      </c>
      <c r="P2265" s="290" t="s">
        <v>1435</v>
      </c>
      <c r="Q2265" s="290" t="s">
        <v>5181</v>
      </c>
    </row>
    <row r="2266" spans="1:17">
      <c r="A2266" s="239" t="s">
        <v>4077</v>
      </c>
      <c r="B2266" s="239" t="s">
        <v>6661</v>
      </c>
      <c r="C2266" s="291" t="s">
        <v>2798</v>
      </c>
      <c r="P2266" s="291" t="s">
        <v>2798</v>
      </c>
      <c r="Q2266" s="239" t="s">
        <v>6661</v>
      </c>
    </row>
    <row r="2267" spans="1:17">
      <c r="A2267" s="239" t="s">
        <v>4524</v>
      </c>
      <c r="B2267" s="239" t="s">
        <v>4787</v>
      </c>
      <c r="C2267" s="291" t="s">
        <v>1006</v>
      </c>
      <c r="P2267" s="291" t="s">
        <v>1006</v>
      </c>
      <c r="Q2267" s="239" t="s">
        <v>4787</v>
      </c>
    </row>
    <row r="2268" spans="1:17">
      <c r="A2268" s="239" t="s">
        <v>6480</v>
      </c>
      <c r="B2268" s="239" t="s">
        <v>6580</v>
      </c>
      <c r="C2268" s="291" t="s">
        <v>2711</v>
      </c>
      <c r="P2268" s="291" t="s">
        <v>2711</v>
      </c>
      <c r="Q2268" s="239" t="s">
        <v>6580</v>
      </c>
    </row>
    <row r="2269" spans="1:17">
      <c r="A2269" s="290" t="s">
        <v>4519</v>
      </c>
      <c r="B2269" s="290" t="s">
        <v>4965</v>
      </c>
      <c r="C2269" s="290" t="s">
        <v>1193</v>
      </c>
      <c r="P2269" s="290" t="s">
        <v>1193</v>
      </c>
      <c r="Q2269" s="290" t="s">
        <v>4965</v>
      </c>
    </row>
    <row r="2270" spans="1:17">
      <c r="A2270" s="290" t="s">
        <v>4519</v>
      </c>
      <c r="B2270" s="290" t="s">
        <v>4881</v>
      </c>
      <c r="C2270" s="290" t="s">
        <v>1106</v>
      </c>
      <c r="P2270" s="290" t="s">
        <v>1106</v>
      </c>
      <c r="Q2270" s="290" t="s">
        <v>4881</v>
      </c>
    </row>
    <row r="2271" spans="1:17">
      <c r="A2271" s="239" t="s">
        <v>4524</v>
      </c>
      <c r="B2271" s="239" t="s">
        <v>4932</v>
      </c>
      <c r="C2271" s="291" t="s">
        <v>1158</v>
      </c>
      <c r="P2271" s="291" t="s">
        <v>1158</v>
      </c>
      <c r="Q2271" s="239" t="s">
        <v>4932</v>
      </c>
    </row>
    <row r="2272" spans="1:17">
      <c r="A2272" s="290" t="s">
        <v>4076</v>
      </c>
      <c r="B2272" s="290" t="s">
        <v>5035</v>
      </c>
      <c r="C2272" s="290" t="s">
        <v>1269</v>
      </c>
      <c r="P2272" s="290" t="s">
        <v>1269</v>
      </c>
      <c r="Q2272" s="290" t="s">
        <v>5035</v>
      </c>
    </row>
    <row r="2273" spans="1:17">
      <c r="A2273" s="239" t="s">
        <v>7623</v>
      </c>
      <c r="B2273" s="239" t="s">
        <v>7875</v>
      </c>
      <c r="C2273" s="291" t="s">
        <v>4036</v>
      </c>
      <c r="P2273" s="291" t="s">
        <v>4036</v>
      </c>
      <c r="Q2273" s="239" t="s">
        <v>7875</v>
      </c>
    </row>
    <row r="2274" spans="1:17">
      <c r="A2274" s="290" t="s">
        <v>4519</v>
      </c>
      <c r="B2274" s="290" t="s">
        <v>5063</v>
      </c>
      <c r="C2274" s="290" t="s">
        <v>1303</v>
      </c>
      <c r="P2274" s="290" t="s">
        <v>1303</v>
      </c>
      <c r="Q2274" s="290" t="s">
        <v>5063</v>
      </c>
    </row>
    <row r="2275" spans="1:17">
      <c r="A2275" s="239" t="s">
        <v>4524</v>
      </c>
      <c r="B2275" s="239" t="s">
        <v>1379</v>
      </c>
      <c r="C2275" s="291" t="s">
        <v>1378</v>
      </c>
      <c r="P2275" s="291" t="s">
        <v>1378</v>
      </c>
      <c r="Q2275" s="239" t="s">
        <v>1379</v>
      </c>
    </row>
    <row r="2276" spans="1:17">
      <c r="A2276" s="239" t="s">
        <v>4524</v>
      </c>
      <c r="B2276" s="239" t="s">
        <v>5098</v>
      </c>
      <c r="C2276" s="291" t="s">
        <v>1341</v>
      </c>
      <c r="P2276" s="291" t="s">
        <v>1341</v>
      </c>
      <c r="Q2276" s="239" t="s">
        <v>5098</v>
      </c>
    </row>
    <row r="2277" spans="1:17">
      <c r="A2277" s="290" t="s">
        <v>4519</v>
      </c>
      <c r="B2277" s="290" t="s">
        <v>5132</v>
      </c>
      <c r="C2277" s="290" t="s">
        <v>1377</v>
      </c>
      <c r="P2277" s="290" t="s">
        <v>1377</v>
      </c>
      <c r="Q2277" s="290" t="s">
        <v>5132</v>
      </c>
    </row>
    <row r="2278" spans="1:17">
      <c r="A2278" s="290" t="s">
        <v>4519</v>
      </c>
      <c r="B2278" s="290" t="s">
        <v>5150</v>
      </c>
      <c r="C2278" s="290" t="s">
        <v>1399</v>
      </c>
      <c r="P2278" s="290" t="s">
        <v>1399</v>
      </c>
      <c r="Q2278" s="290" t="s">
        <v>5150</v>
      </c>
    </row>
    <row r="2279" spans="1:17">
      <c r="A2279" s="239" t="s">
        <v>4524</v>
      </c>
      <c r="B2279" s="239" t="s">
        <v>4775</v>
      </c>
      <c r="C2279" s="291" t="s">
        <v>994</v>
      </c>
      <c r="P2279" s="291" t="s">
        <v>994</v>
      </c>
      <c r="Q2279" s="239" t="s">
        <v>4775</v>
      </c>
    </row>
    <row r="2280" spans="1:17">
      <c r="A2280" s="290" t="s">
        <v>4519</v>
      </c>
      <c r="B2280" s="290" t="s">
        <v>5177</v>
      </c>
      <c r="C2280" s="290" t="s">
        <v>1431</v>
      </c>
      <c r="P2280" s="290" t="s">
        <v>1431</v>
      </c>
      <c r="Q2280" s="290" t="s">
        <v>5177</v>
      </c>
    </row>
    <row r="2281" spans="1:17">
      <c r="A2281" s="239" t="s">
        <v>4524</v>
      </c>
      <c r="B2281" s="239" t="s">
        <v>5353</v>
      </c>
      <c r="C2281" s="291" t="s">
        <v>1631</v>
      </c>
      <c r="P2281" s="291" t="s">
        <v>1631</v>
      </c>
      <c r="Q2281" s="239" t="s">
        <v>5353</v>
      </c>
    </row>
    <row r="2282" spans="1:17">
      <c r="A2282" s="239" t="s">
        <v>4524</v>
      </c>
      <c r="B2282" s="239" t="s">
        <v>4791</v>
      </c>
      <c r="C2282" s="291" t="s">
        <v>1010</v>
      </c>
      <c r="P2282" s="291" t="s">
        <v>1010</v>
      </c>
      <c r="Q2282" s="239" t="s">
        <v>4791</v>
      </c>
    </row>
    <row r="2283" spans="1:17">
      <c r="A2283" s="290" t="s">
        <v>4519</v>
      </c>
      <c r="B2283" s="290" t="s">
        <v>5219</v>
      </c>
      <c r="C2283" s="290" t="s">
        <v>1475</v>
      </c>
      <c r="P2283" s="290" t="s">
        <v>1475</v>
      </c>
      <c r="Q2283" s="290" t="s">
        <v>5219</v>
      </c>
    </row>
    <row r="2284" spans="1:17">
      <c r="A2284" s="290" t="s">
        <v>4076</v>
      </c>
      <c r="B2284" s="290" t="s">
        <v>4656</v>
      </c>
      <c r="C2284" s="290" t="s">
        <v>870</v>
      </c>
      <c r="P2284" s="290" t="s">
        <v>870</v>
      </c>
      <c r="Q2284" s="290" t="s">
        <v>4656</v>
      </c>
    </row>
    <row r="2285" spans="1:17">
      <c r="A2285" s="290" t="s">
        <v>4076</v>
      </c>
      <c r="B2285" s="290" t="s">
        <v>6145</v>
      </c>
      <c r="C2285" s="290" t="s">
        <v>2250</v>
      </c>
      <c r="P2285" s="290" t="s">
        <v>2250</v>
      </c>
      <c r="Q2285" s="290" t="s">
        <v>6145</v>
      </c>
    </row>
    <row r="2286" spans="1:17">
      <c r="A2286" s="239" t="s">
        <v>6480</v>
      </c>
      <c r="B2286" s="290" t="s">
        <v>7019</v>
      </c>
      <c r="C2286" s="290" t="s">
        <v>3120</v>
      </c>
      <c r="P2286" s="290" t="s">
        <v>3120</v>
      </c>
      <c r="Q2286" s="290" t="s">
        <v>7019</v>
      </c>
    </row>
    <row r="2287" spans="1:17">
      <c r="A2287" s="239" t="s">
        <v>4077</v>
      </c>
      <c r="B2287" s="239" t="s">
        <v>6458</v>
      </c>
      <c r="C2287" s="291" t="s">
        <v>2578</v>
      </c>
      <c r="P2287" s="291" t="s">
        <v>2578</v>
      </c>
      <c r="Q2287" s="239" t="s">
        <v>6458</v>
      </c>
    </row>
    <row r="2288" spans="1:17">
      <c r="A2288" s="290" t="s">
        <v>4076</v>
      </c>
      <c r="B2288" s="290" t="s">
        <v>4363</v>
      </c>
      <c r="C2288" s="290" t="s">
        <v>585</v>
      </c>
      <c r="P2288" s="290" t="s">
        <v>585</v>
      </c>
      <c r="Q2288" s="290" t="s">
        <v>4363</v>
      </c>
    </row>
    <row r="2289" spans="1:17">
      <c r="A2289" s="239" t="s">
        <v>4077</v>
      </c>
      <c r="B2289" s="239" t="s">
        <v>6457</v>
      </c>
      <c r="C2289" s="291" t="s">
        <v>2577</v>
      </c>
      <c r="P2289" s="291" t="s">
        <v>2577</v>
      </c>
      <c r="Q2289" s="239" t="s">
        <v>6457</v>
      </c>
    </row>
    <row r="2290" spans="1:17">
      <c r="A2290" s="239" t="s">
        <v>4077</v>
      </c>
      <c r="B2290" s="239" t="s">
        <v>6417</v>
      </c>
      <c r="C2290" s="291" t="s">
        <v>2535</v>
      </c>
      <c r="P2290" s="291" t="s">
        <v>2535</v>
      </c>
      <c r="Q2290" s="239" t="s">
        <v>6417</v>
      </c>
    </row>
    <row r="2291" spans="1:17">
      <c r="A2291" s="239" t="s">
        <v>4524</v>
      </c>
      <c r="B2291" s="239" t="s">
        <v>4703</v>
      </c>
      <c r="C2291" s="291" t="s">
        <v>919</v>
      </c>
      <c r="P2291" s="291" t="s">
        <v>919</v>
      </c>
      <c r="Q2291" s="239" t="s">
        <v>4703</v>
      </c>
    </row>
    <row r="2292" spans="1:17">
      <c r="A2292" s="290" t="s">
        <v>4075</v>
      </c>
      <c r="B2292" s="290" t="s">
        <v>7475</v>
      </c>
      <c r="C2292" s="290" t="s">
        <v>7476</v>
      </c>
      <c r="P2292" s="290" t="s">
        <v>7476</v>
      </c>
      <c r="Q2292" s="290" t="s">
        <v>7475</v>
      </c>
    </row>
    <row r="2293" spans="1:17">
      <c r="A2293" s="290" t="s">
        <v>4076</v>
      </c>
      <c r="B2293" s="290" t="s">
        <v>5902</v>
      </c>
      <c r="C2293" s="290" t="s">
        <v>1993</v>
      </c>
      <c r="P2293" s="290" t="s">
        <v>1993</v>
      </c>
      <c r="Q2293" s="290" t="s">
        <v>5902</v>
      </c>
    </row>
    <row r="2294" spans="1:17">
      <c r="A2294" s="290" t="s">
        <v>4076</v>
      </c>
      <c r="B2294" s="290" t="s">
        <v>4401</v>
      </c>
      <c r="C2294" s="290" t="s">
        <v>4402</v>
      </c>
      <c r="P2294" s="290" t="s">
        <v>4402</v>
      </c>
      <c r="Q2294" s="290" t="s">
        <v>4401</v>
      </c>
    </row>
    <row r="2295" spans="1:17">
      <c r="A2295" s="290" t="s">
        <v>4075</v>
      </c>
      <c r="B2295" s="290" t="s">
        <v>7251</v>
      </c>
      <c r="C2295" s="290" t="s">
        <v>3356</v>
      </c>
      <c r="P2295" s="290" t="s">
        <v>3356</v>
      </c>
      <c r="Q2295" s="290" t="s">
        <v>7251</v>
      </c>
    </row>
    <row r="2296" spans="1:17">
      <c r="A2296" s="239" t="s">
        <v>7623</v>
      </c>
      <c r="B2296" s="239" t="s">
        <v>7688</v>
      </c>
      <c r="C2296" s="291" t="s">
        <v>3791</v>
      </c>
      <c r="P2296" s="291" t="s">
        <v>3791</v>
      </c>
      <c r="Q2296" s="239" t="s">
        <v>7688</v>
      </c>
    </row>
    <row r="2297" spans="1:17">
      <c r="A2297" s="239" t="s">
        <v>7623</v>
      </c>
      <c r="B2297" s="239" t="s">
        <v>7687</v>
      </c>
      <c r="C2297" s="291" t="s">
        <v>3790</v>
      </c>
      <c r="P2297" s="291" t="s">
        <v>3790</v>
      </c>
      <c r="Q2297" s="239" t="s">
        <v>7687</v>
      </c>
    </row>
    <row r="2298" spans="1:17">
      <c r="A2298" s="239" t="s">
        <v>7623</v>
      </c>
      <c r="B2298" s="239" t="s">
        <v>7775</v>
      </c>
      <c r="C2298" s="291" t="s">
        <v>3890</v>
      </c>
      <c r="P2298" s="291" t="s">
        <v>3890</v>
      </c>
      <c r="Q2298" s="239" t="s">
        <v>7775</v>
      </c>
    </row>
    <row r="2299" spans="1:17">
      <c r="A2299" s="290" t="s">
        <v>4076</v>
      </c>
      <c r="B2299" s="290" t="s">
        <v>4379</v>
      </c>
      <c r="C2299" s="290" t="s">
        <v>603</v>
      </c>
      <c r="P2299" s="290" t="s">
        <v>603</v>
      </c>
      <c r="Q2299" s="290" t="s">
        <v>4379</v>
      </c>
    </row>
    <row r="2300" spans="1:17">
      <c r="A2300" s="290" t="s">
        <v>4076</v>
      </c>
      <c r="B2300" s="290" t="s">
        <v>5563</v>
      </c>
      <c r="C2300" s="290" t="s">
        <v>1674</v>
      </c>
      <c r="P2300" s="290" t="s">
        <v>1674</v>
      </c>
      <c r="Q2300" s="290" t="s">
        <v>5563</v>
      </c>
    </row>
    <row r="2301" spans="1:17">
      <c r="A2301" s="290" t="s">
        <v>4076</v>
      </c>
      <c r="B2301" s="290" t="s">
        <v>5594</v>
      </c>
      <c r="C2301" s="290" t="s">
        <v>1705</v>
      </c>
      <c r="P2301" s="290" t="s">
        <v>1705</v>
      </c>
      <c r="Q2301" s="290" t="s">
        <v>5594</v>
      </c>
    </row>
    <row r="2302" spans="1:17">
      <c r="A2302" s="239" t="s">
        <v>4076</v>
      </c>
      <c r="B2302" s="239" t="s">
        <v>5621</v>
      </c>
      <c r="C2302" s="291" t="s">
        <v>5622</v>
      </c>
      <c r="P2302" s="291" t="s">
        <v>5622</v>
      </c>
      <c r="Q2302" s="239" t="s">
        <v>5621</v>
      </c>
    </row>
    <row r="2303" spans="1:17">
      <c r="A2303" s="239" t="s">
        <v>4076</v>
      </c>
      <c r="B2303" s="239" t="s">
        <v>5615</v>
      </c>
      <c r="C2303" s="291" t="s">
        <v>5616</v>
      </c>
      <c r="P2303" s="291" t="s">
        <v>5616</v>
      </c>
      <c r="Q2303" s="239" t="s">
        <v>5615</v>
      </c>
    </row>
    <row r="2304" spans="1:17">
      <c r="A2304" s="239" t="s">
        <v>4076</v>
      </c>
      <c r="B2304" s="239" t="s">
        <v>5613</v>
      </c>
      <c r="C2304" s="291" t="s">
        <v>5614</v>
      </c>
      <c r="P2304" s="291" t="s">
        <v>5614</v>
      </c>
      <c r="Q2304" s="239" t="s">
        <v>5613</v>
      </c>
    </row>
    <row r="2305" spans="1:17">
      <c r="A2305" s="239" t="s">
        <v>4076</v>
      </c>
      <c r="B2305" s="239" t="s">
        <v>5619</v>
      </c>
      <c r="C2305" s="291" t="s">
        <v>5620</v>
      </c>
      <c r="P2305" s="291" t="s">
        <v>5620</v>
      </c>
      <c r="Q2305" s="239" t="s">
        <v>5619</v>
      </c>
    </row>
    <row r="2306" spans="1:17">
      <c r="A2306" s="239" t="s">
        <v>4076</v>
      </c>
      <c r="B2306" s="239" t="s">
        <v>5617</v>
      </c>
      <c r="C2306" s="291" t="s">
        <v>5618</v>
      </c>
      <c r="P2306" s="291" t="s">
        <v>5618</v>
      </c>
      <c r="Q2306" s="239" t="s">
        <v>5617</v>
      </c>
    </row>
    <row r="2307" spans="1:17">
      <c r="A2307" s="290" t="s">
        <v>4519</v>
      </c>
      <c r="B2307" s="290" t="s">
        <v>5404</v>
      </c>
      <c r="C2307" s="290" t="s">
        <v>5405</v>
      </c>
      <c r="P2307" s="290" t="s">
        <v>5405</v>
      </c>
      <c r="Q2307" s="290" t="s">
        <v>5404</v>
      </c>
    </row>
    <row r="2308" spans="1:17">
      <c r="A2308" s="239" t="s">
        <v>4524</v>
      </c>
      <c r="B2308" s="239" t="s">
        <v>5262</v>
      </c>
      <c r="C2308" s="291" t="s">
        <v>1520</v>
      </c>
      <c r="P2308" s="291" t="s">
        <v>1520</v>
      </c>
      <c r="Q2308" s="239" t="s">
        <v>5262</v>
      </c>
    </row>
    <row r="2309" spans="1:17">
      <c r="A2309" s="290" t="s">
        <v>4519</v>
      </c>
      <c r="B2309" s="290" t="s">
        <v>5197</v>
      </c>
      <c r="C2309" s="290" t="s">
        <v>1453</v>
      </c>
      <c r="P2309" s="290" t="s">
        <v>1453</v>
      </c>
      <c r="Q2309" s="290" t="s">
        <v>5197</v>
      </c>
    </row>
    <row r="2310" spans="1:17">
      <c r="A2310" s="292" t="s">
        <v>4524</v>
      </c>
      <c r="B2310" s="239" t="s">
        <v>1286</v>
      </c>
      <c r="C2310" s="291" t="s">
        <v>1285</v>
      </c>
      <c r="P2310" s="291" t="s">
        <v>1285</v>
      </c>
      <c r="Q2310" s="239" t="s">
        <v>1286</v>
      </c>
    </row>
    <row r="2311" spans="1:17">
      <c r="A2311" s="290" t="s">
        <v>4519</v>
      </c>
      <c r="B2311" s="290" t="s">
        <v>4883</v>
      </c>
      <c r="C2311" s="290" t="s">
        <v>1108</v>
      </c>
      <c r="P2311" s="290" t="s">
        <v>1108</v>
      </c>
      <c r="Q2311" s="290" t="s">
        <v>4883</v>
      </c>
    </row>
    <row r="2312" spans="1:17">
      <c r="A2312" s="239" t="s">
        <v>4524</v>
      </c>
      <c r="B2312" s="239" t="s">
        <v>4935</v>
      </c>
      <c r="C2312" s="291" t="s">
        <v>1161</v>
      </c>
      <c r="P2312" s="291" t="s">
        <v>1161</v>
      </c>
      <c r="Q2312" s="239" t="s">
        <v>4935</v>
      </c>
    </row>
    <row r="2313" spans="1:17">
      <c r="A2313" s="290" t="s">
        <v>4519</v>
      </c>
      <c r="B2313" s="290" t="s">
        <v>4899</v>
      </c>
      <c r="C2313" s="290" t="s">
        <v>1124</v>
      </c>
      <c r="P2313" s="290" t="s">
        <v>1124</v>
      </c>
      <c r="Q2313" s="290" t="s">
        <v>4899</v>
      </c>
    </row>
    <row r="2314" spans="1:17">
      <c r="A2314" s="239" t="s">
        <v>4524</v>
      </c>
      <c r="B2314" s="239" t="s">
        <v>5093</v>
      </c>
      <c r="C2314" s="291" t="s">
        <v>1333</v>
      </c>
      <c r="P2314" s="291" t="s">
        <v>1333</v>
      </c>
      <c r="Q2314" s="239" t="s">
        <v>5093</v>
      </c>
    </row>
    <row r="2315" spans="1:17">
      <c r="A2315" s="239" t="s">
        <v>6480</v>
      </c>
      <c r="B2315" s="239" t="s">
        <v>6528</v>
      </c>
      <c r="C2315" s="291" t="s">
        <v>2657</v>
      </c>
      <c r="P2315" s="291" t="s">
        <v>2657</v>
      </c>
      <c r="Q2315" s="239" t="s">
        <v>6528</v>
      </c>
    </row>
    <row r="2316" spans="1:17">
      <c r="A2316" s="239" t="s">
        <v>4524</v>
      </c>
      <c r="B2316" s="239" t="s">
        <v>5326</v>
      </c>
      <c r="C2316" s="291" t="s">
        <v>1600</v>
      </c>
      <c r="P2316" s="291" t="s">
        <v>1600</v>
      </c>
      <c r="Q2316" s="239" t="s">
        <v>5326</v>
      </c>
    </row>
    <row r="2317" spans="1:17">
      <c r="A2317" s="239" t="s">
        <v>7623</v>
      </c>
      <c r="B2317" s="239" t="s">
        <v>7708</v>
      </c>
      <c r="C2317" s="291" t="s">
        <v>3811</v>
      </c>
      <c r="P2317" s="291" t="s">
        <v>3811</v>
      </c>
      <c r="Q2317" s="239" t="s">
        <v>7708</v>
      </c>
    </row>
    <row r="2318" spans="1:17">
      <c r="A2318" s="290" t="s">
        <v>4076</v>
      </c>
      <c r="B2318" s="290" t="s">
        <v>573</v>
      </c>
      <c r="C2318" s="290" t="s">
        <v>572</v>
      </c>
      <c r="P2318" s="290" t="s">
        <v>572</v>
      </c>
      <c r="Q2318" s="290" t="s">
        <v>573</v>
      </c>
    </row>
    <row r="2319" spans="1:17">
      <c r="A2319" s="292" t="s">
        <v>7623</v>
      </c>
      <c r="B2319" s="239" t="s">
        <v>7759</v>
      </c>
      <c r="C2319" s="291" t="s">
        <v>3866</v>
      </c>
      <c r="P2319" s="291" t="s">
        <v>3866</v>
      </c>
      <c r="Q2319" s="239" t="s">
        <v>7759</v>
      </c>
    </row>
    <row r="2320" spans="1:17">
      <c r="A2320" s="290" t="s">
        <v>6723</v>
      </c>
      <c r="B2320" s="290" t="s">
        <v>6752</v>
      </c>
      <c r="C2320" s="290" t="s">
        <v>2844</v>
      </c>
      <c r="P2320" s="290" t="s">
        <v>2844</v>
      </c>
      <c r="Q2320" s="290" t="s">
        <v>6752</v>
      </c>
    </row>
    <row r="2321" spans="1:17">
      <c r="A2321" s="290" t="s">
        <v>4076</v>
      </c>
      <c r="B2321" s="290" t="s">
        <v>5647</v>
      </c>
      <c r="C2321" s="290" t="s">
        <v>1752</v>
      </c>
      <c r="P2321" s="290" t="s">
        <v>1752</v>
      </c>
      <c r="Q2321" s="290" t="s">
        <v>5647</v>
      </c>
    </row>
    <row r="2322" spans="1:17">
      <c r="A2322" s="239" t="s">
        <v>6741</v>
      </c>
      <c r="B2322" s="239" t="s">
        <v>6742</v>
      </c>
      <c r="C2322" s="291" t="s">
        <v>2834</v>
      </c>
      <c r="P2322" s="291" t="s">
        <v>2834</v>
      </c>
      <c r="Q2322" s="239" t="s">
        <v>6742</v>
      </c>
    </row>
    <row r="2323" spans="1:17">
      <c r="A2323" s="239" t="s">
        <v>6741</v>
      </c>
      <c r="B2323" s="239" t="s">
        <v>7600</v>
      </c>
      <c r="C2323" s="291" t="s">
        <v>7601</v>
      </c>
      <c r="P2323" s="291" t="s">
        <v>7601</v>
      </c>
      <c r="Q2323" s="239" t="s">
        <v>7600</v>
      </c>
    </row>
    <row r="2324" spans="1:17">
      <c r="A2324" s="290" t="s">
        <v>4076</v>
      </c>
      <c r="B2324" s="290" t="s">
        <v>6256</v>
      </c>
      <c r="C2324" s="290" t="s">
        <v>2377</v>
      </c>
      <c r="P2324" s="290" t="s">
        <v>2377</v>
      </c>
      <c r="Q2324" s="290" t="s">
        <v>6256</v>
      </c>
    </row>
    <row r="2325" spans="1:17">
      <c r="A2325" s="239" t="s">
        <v>6741</v>
      </c>
      <c r="B2325" s="239" t="s">
        <v>6874</v>
      </c>
      <c r="C2325" s="291" t="s">
        <v>2973</v>
      </c>
      <c r="P2325" s="291" t="s">
        <v>2973</v>
      </c>
      <c r="Q2325" s="239" t="s">
        <v>6874</v>
      </c>
    </row>
    <row r="2326" spans="1:17">
      <c r="A2326" s="239" t="s">
        <v>6741</v>
      </c>
      <c r="B2326" s="239" t="s">
        <v>7090</v>
      </c>
      <c r="C2326" s="291" t="s">
        <v>3195</v>
      </c>
      <c r="P2326" s="291" t="s">
        <v>3195</v>
      </c>
      <c r="Q2326" s="239" t="s">
        <v>7090</v>
      </c>
    </row>
    <row r="2327" spans="1:17">
      <c r="A2327" s="239" t="s">
        <v>6741</v>
      </c>
      <c r="B2327" s="239" t="s">
        <v>6856</v>
      </c>
      <c r="C2327" s="291" t="s">
        <v>2955</v>
      </c>
      <c r="P2327" s="291" t="s">
        <v>2955</v>
      </c>
      <c r="Q2327" s="239" t="s">
        <v>6856</v>
      </c>
    </row>
    <row r="2328" spans="1:17">
      <c r="A2328" s="239" t="s">
        <v>6741</v>
      </c>
      <c r="B2328" s="239" t="s">
        <v>6758</v>
      </c>
      <c r="C2328" s="291" t="s">
        <v>2850</v>
      </c>
      <c r="P2328" s="291" t="s">
        <v>2850</v>
      </c>
      <c r="Q2328" s="239" t="s">
        <v>6758</v>
      </c>
    </row>
    <row r="2329" spans="1:17">
      <c r="A2329" s="239" t="s">
        <v>6741</v>
      </c>
      <c r="B2329" s="239" t="s">
        <v>7375</v>
      </c>
      <c r="C2329" s="291" t="s">
        <v>3481</v>
      </c>
      <c r="P2329" s="291" t="s">
        <v>3481</v>
      </c>
      <c r="Q2329" s="239" t="s">
        <v>7375</v>
      </c>
    </row>
    <row r="2330" spans="1:17">
      <c r="A2330" s="239" t="s">
        <v>6741</v>
      </c>
      <c r="B2330" s="239" t="s">
        <v>7480</v>
      </c>
      <c r="C2330" s="291" t="s">
        <v>3586</v>
      </c>
      <c r="P2330" s="291" t="s">
        <v>3586</v>
      </c>
      <c r="Q2330" s="239" t="s">
        <v>7480</v>
      </c>
    </row>
    <row r="2331" spans="1:17">
      <c r="A2331" s="239" t="s">
        <v>6741</v>
      </c>
      <c r="B2331" s="239" t="s">
        <v>6853</v>
      </c>
      <c r="C2331" s="291" t="s">
        <v>2952</v>
      </c>
      <c r="P2331" s="291" t="s">
        <v>2952</v>
      </c>
      <c r="Q2331" s="239" t="s">
        <v>6853</v>
      </c>
    </row>
    <row r="2332" spans="1:17">
      <c r="A2332" s="239" t="s">
        <v>6741</v>
      </c>
      <c r="B2332" s="239" t="s">
        <v>7052</v>
      </c>
      <c r="C2332" s="291" t="s">
        <v>3155</v>
      </c>
      <c r="P2332" s="291" t="s">
        <v>3155</v>
      </c>
      <c r="Q2332" s="239" t="s">
        <v>7052</v>
      </c>
    </row>
    <row r="2333" spans="1:17">
      <c r="A2333" s="239" t="s">
        <v>6741</v>
      </c>
      <c r="B2333" s="239" t="s">
        <v>6743</v>
      </c>
      <c r="C2333" s="291" t="s">
        <v>2835</v>
      </c>
      <c r="P2333" s="291" t="s">
        <v>2835</v>
      </c>
      <c r="Q2333" s="239" t="s">
        <v>6743</v>
      </c>
    </row>
    <row r="2334" spans="1:17">
      <c r="A2334" s="239" t="s">
        <v>6741</v>
      </c>
      <c r="B2334" s="239" t="s">
        <v>7074</v>
      </c>
      <c r="C2334" s="291" t="s">
        <v>3179</v>
      </c>
      <c r="P2334" s="291" t="s">
        <v>3179</v>
      </c>
      <c r="Q2334" s="239" t="s">
        <v>7074</v>
      </c>
    </row>
    <row r="2335" spans="1:17">
      <c r="A2335" s="239" t="s">
        <v>6741</v>
      </c>
      <c r="B2335" s="239" t="s">
        <v>6863</v>
      </c>
      <c r="C2335" s="291" t="s">
        <v>2962</v>
      </c>
      <c r="P2335" s="291" t="s">
        <v>2962</v>
      </c>
      <c r="Q2335" s="239" t="s">
        <v>6863</v>
      </c>
    </row>
    <row r="2336" spans="1:17">
      <c r="A2336" s="239" t="s">
        <v>6741</v>
      </c>
      <c r="B2336" s="239" t="s">
        <v>7047</v>
      </c>
      <c r="C2336" s="291" t="s">
        <v>3150</v>
      </c>
      <c r="P2336" s="291" t="s">
        <v>3150</v>
      </c>
      <c r="Q2336" s="239" t="s">
        <v>7047</v>
      </c>
    </row>
    <row r="2337" spans="1:17">
      <c r="A2337" s="239" t="s">
        <v>6741</v>
      </c>
      <c r="B2337" s="239" t="s">
        <v>7545</v>
      </c>
      <c r="C2337" s="291" t="s">
        <v>3651</v>
      </c>
      <c r="P2337" s="291" t="s">
        <v>3651</v>
      </c>
      <c r="Q2337" s="239" t="s">
        <v>7545</v>
      </c>
    </row>
    <row r="2338" spans="1:17">
      <c r="A2338" s="239" t="s">
        <v>6741</v>
      </c>
      <c r="B2338" s="239" t="s">
        <v>6767</v>
      </c>
      <c r="C2338" s="291" t="s">
        <v>2859</v>
      </c>
      <c r="P2338" s="291" t="s">
        <v>2859</v>
      </c>
      <c r="Q2338" s="239" t="s">
        <v>6767</v>
      </c>
    </row>
    <row r="2339" spans="1:17">
      <c r="A2339" s="239" t="s">
        <v>6741</v>
      </c>
      <c r="B2339" s="239" t="s">
        <v>6748</v>
      </c>
      <c r="C2339" s="291" t="s">
        <v>2840</v>
      </c>
      <c r="P2339" s="291" t="s">
        <v>2840</v>
      </c>
      <c r="Q2339" s="239" t="s">
        <v>6748</v>
      </c>
    </row>
    <row r="2340" spans="1:17">
      <c r="A2340" s="239" t="s">
        <v>6741</v>
      </c>
      <c r="B2340" s="239" t="s">
        <v>6870</v>
      </c>
      <c r="C2340" s="291" t="s">
        <v>2969</v>
      </c>
      <c r="P2340" s="291" t="s">
        <v>2969</v>
      </c>
      <c r="Q2340" s="239" t="s">
        <v>6870</v>
      </c>
    </row>
    <row r="2341" spans="1:17">
      <c r="A2341" s="239" t="s">
        <v>6741</v>
      </c>
      <c r="B2341" s="239" t="s">
        <v>7057</v>
      </c>
      <c r="C2341" s="291" t="s">
        <v>3160</v>
      </c>
      <c r="P2341" s="291" t="s">
        <v>3160</v>
      </c>
      <c r="Q2341" s="239" t="s">
        <v>7057</v>
      </c>
    </row>
    <row r="2342" spans="1:17">
      <c r="A2342" s="239" t="s">
        <v>6741</v>
      </c>
      <c r="B2342" s="239" t="s">
        <v>7387</v>
      </c>
      <c r="C2342" s="291" t="s">
        <v>3493</v>
      </c>
      <c r="P2342" s="291" t="s">
        <v>3493</v>
      </c>
      <c r="Q2342" s="239" t="s">
        <v>7387</v>
      </c>
    </row>
    <row r="2343" spans="1:17">
      <c r="A2343" s="239" t="s">
        <v>6741</v>
      </c>
      <c r="B2343" s="239" t="s">
        <v>7337</v>
      </c>
      <c r="C2343" s="291" t="s">
        <v>3442</v>
      </c>
      <c r="P2343" s="291" t="s">
        <v>3442</v>
      </c>
      <c r="Q2343" s="239" t="s">
        <v>7337</v>
      </c>
    </row>
    <row r="2344" spans="1:17">
      <c r="A2344" s="239" t="s">
        <v>6741</v>
      </c>
      <c r="B2344" s="239" t="s">
        <v>6906</v>
      </c>
      <c r="C2344" s="291" t="s">
        <v>3005</v>
      </c>
      <c r="P2344" s="291" t="s">
        <v>3005</v>
      </c>
      <c r="Q2344" s="239" t="s">
        <v>6906</v>
      </c>
    </row>
    <row r="2345" spans="1:17">
      <c r="A2345" s="239" t="s">
        <v>6741</v>
      </c>
      <c r="B2345" s="239" t="s">
        <v>6885</v>
      </c>
      <c r="C2345" s="291" t="s">
        <v>2984</v>
      </c>
      <c r="P2345" s="291" t="s">
        <v>2984</v>
      </c>
      <c r="Q2345" s="239" t="s">
        <v>6885</v>
      </c>
    </row>
    <row r="2346" spans="1:17">
      <c r="A2346" s="239" t="s">
        <v>6741</v>
      </c>
      <c r="B2346" s="239" t="s">
        <v>7432</v>
      </c>
      <c r="C2346" s="291" t="s">
        <v>3540</v>
      </c>
      <c r="P2346" s="291" t="s">
        <v>3540</v>
      </c>
      <c r="Q2346" s="239" t="s">
        <v>7432</v>
      </c>
    </row>
    <row r="2347" spans="1:17">
      <c r="A2347" s="239" t="s">
        <v>6741</v>
      </c>
      <c r="B2347" s="239" t="s">
        <v>6937</v>
      </c>
      <c r="C2347" s="291" t="s">
        <v>3038</v>
      </c>
      <c r="P2347" s="291" t="s">
        <v>3038</v>
      </c>
      <c r="Q2347" s="239" t="s">
        <v>6937</v>
      </c>
    </row>
    <row r="2348" spans="1:17">
      <c r="A2348" s="239" t="s">
        <v>6741</v>
      </c>
      <c r="B2348" s="239" t="s">
        <v>7535</v>
      </c>
      <c r="C2348" s="291" t="s">
        <v>3641</v>
      </c>
      <c r="P2348" s="291" t="s">
        <v>3641</v>
      </c>
      <c r="Q2348" s="239" t="s">
        <v>7535</v>
      </c>
    </row>
    <row r="2349" spans="1:17">
      <c r="A2349" s="239" t="s">
        <v>6741</v>
      </c>
      <c r="B2349" s="239" t="s">
        <v>7106</v>
      </c>
      <c r="C2349" s="291" t="s">
        <v>3211</v>
      </c>
      <c r="P2349" s="291" t="s">
        <v>3211</v>
      </c>
      <c r="Q2349" s="239" t="s">
        <v>7106</v>
      </c>
    </row>
    <row r="2350" spans="1:17">
      <c r="A2350" s="239" t="s">
        <v>6741</v>
      </c>
      <c r="B2350" s="239" t="s">
        <v>6886</v>
      </c>
      <c r="C2350" s="291" t="s">
        <v>2985</v>
      </c>
      <c r="P2350" s="291" t="s">
        <v>2985</v>
      </c>
      <c r="Q2350" s="239" t="s">
        <v>6886</v>
      </c>
    </row>
    <row r="2351" spans="1:17">
      <c r="A2351" s="239" t="s">
        <v>6741</v>
      </c>
      <c r="B2351" s="239" t="s">
        <v>6778</v>
      </c>
      <c r="C2351" s="291" t="s">
        <v>2871</v>
      </c>
      <c r="P2351" s="291" t="s">
        <v>2871</v>
      </c>
      <c r="Q2351" s="239" t="s">
        <v>6778</v>
      </c>
    </row>
    <row r="2352" spans="1:17">
      <c r="A2352" s="239" t="s">
        <v>6741</v>
      </c>
      <c r="B2352" s="239" t="s">
        <v>7055</v>
      </c>
      <c r="C2352" s="291" t="s">
        <v>3158</v>
      </c>
      <c r="P2352" s="291" t="s">
        <v>3158</v>
      </c>
      <c r="Q2352" s="239" t="s">
        <v>7055</v>
      </c>
    </row>
    <row r="2353" spans="1:17">
      <c r="A2353" s="239" t="s">
        <v>6741</v>
      </c>
      <c r="B2353" s="239" t="s">
        <v>6875</v>
      </c>
      <c r="C2353" s="291" t="s">
        <v>2974</v>
      </c>
      <c r="P2353" s="291" t="s">
        <v>2974</v>
      </c>
      <c r="Q2353" s="239" t="s">
        <v>6875</v>
      </c>
    </row>
    <row r="2354" spans="1:17">
      <c r="A2354" s="239" t="s">
        <v>6741</v>
      </c>
      <c r="B2354" s="239" t="s">
        <v>7095</v>
      </c>
      <c r="C2354" s="291" t="s">
        <v>3200</v>
      </c>
      <c r="P2354" s="291" t="s">
        <v>3200</v>
      </c>
      <c r="Q2354" s="239" t="s">
        <v>7095</v>
      </c>
    </row>
    <row r="2355" spans="1:17">
      <c r="A2355" s="239" t="s">
        <v>6741</v>
      </c>
      <c r="B2355" s="239" t="s">
        <v>6760</v>
      </c>
      <c r="C2355" s="291" t="s">
        <v>2852</v>
      </c>
      <c r="P2355" s="291" t="s">
        <v>2852</v>
      </c>
      <c r="Q2355" s="239" t="s">
        <v>6760</v>
      </c>
    </row>
    <row r="2356" spans="1:17">
      <c r="A2356" s="239" t="s">
        <v>6741</v>
      </c>
      <c r="B2356" s="239" t="s">
        <v>6762</v>
      </c>
      <c r="C2356" s="291" t="s">
        <v>2854</v>
      </c>
      <c r="P2356" s="291" t="s">
        <v>2854</v>
      </c>
      <c r="Q2356" s="239" t="s">
        <v>6762</v>
      </c>
    </row>
    <row r="2357" spans="1:17">
      <c r="A2357" s="239" t="s">
        <v>6741</v>
      </c>
      <c r="B2357" s="239" t="s">
        <v>6763</v>
      </c>
      <c r="C2357" s="291" t="s">
        <v>2855</v>
      </c>
      <c r="P2357" s="291" t="s">
        <v>2855</v>
      </c>
      <c r="Q2357" s="239" t="s">
        <v>6763</v>
      </c>
    </row>
    <row r="2358" spans="1:17">
      <c r="A2358" s="239" t="s">
        <v>6741</v>
      </c>
      <c r="B2358" s="239" t="s">
        <v>7549</v>
      </c>
      <c r="C2358" s="291" t="s">
        <v>3655</v>
      </c>
      <c r="P2358" s="291" t="s">
        <v>3655</v>
      </c>
      <c r="Q2358" s="239" t="s">
        <v>7549</v>
      </c>
    </row>
    <row r="2359" spans="1:17">
      <c r="A2359" s="239" t="s">
        <v>6741</v>
      </c>
      <c r="B2359" s="239" t="s">
        <v>7469</v>
      </c>
      <c r="C2359" s="291" t="s">
        <v>3577</v>
      </c>
      <c r="P2359" s="291" t="s">
        <v>3577</v>
      </c>
      <c r="Q2359" s="239" t="s">
        <v>7469</v>
      </c>
    </row>
    <row r="2360" spans="1:17">
      <c r="A2360" s="239" t="s">
        <v>6741</v>
      </c>
      <c r="B2360" s="239" t="s">
        <v>7044</v>
      </c>
      <c r="C2360" s="291" t="s">
        <v>3147</v>
      </c>
      <c r="P2360" s="291" t="s">
        <v>3147</v>
      </c>
      <c r="Q2360" s="239" t="s">
        <v>7044</v>
      </c>
    </row>
    <row r="2361" spans="1:17">
      <c r="A2361" s="239" t="s">
        <v>6741</v>
      </c>
      <c r="B2361" s="239" t="s">
        <v>7561</v>
      </c>
      <c r="C2361" s="291" t="s">
        <v>3667</v>
      </c>
      <c r="P2361" s="291" t="s">
        <v>3667</v>
      </c>
      <c r="Q2361" s="239" t="s">
        <v>7561</v>
      </c>
    </row>
    <row r="2362" spans="1:17">
      <c r="A2362" s="239" t="s">
        <v>6741</v>
      </c>
      <c r="B2362" s="239" t="s">
        <v>6753</v>
      </c>
      <c r="C2362" s="291" t="s">
        <v>2845</v>
      </c>
      <c r="P2362" s="291" t="s">
        <v>2845</v>
      </c>
      <c r="Q2362" s="239" t="s">
        <v>6753</v>
      </c>
    </row>
    <row r="2363" spans="1:17">
      <c r="A2363" s="239" t="s">
        <v>6741</v>
      </c>
      <c r="B2363" s="239" t="s">
        <v>7529</v>
      </c>
      <c r="C2363" s="291" t="s">
        <v>3635</v>
      </c>
      <c r="P2363" s="291" t="s">
        <v>3635</v>
      </c>
      <c r="Q2363" s="239" t="s">
        <v>7529</v>
      </c>
    </row>
    <row r="2364" spans="1:17">
      <c r="A2364" s="239" t="s">
        <v>6741</v>
      </c>
      <c r="B2364" s="239" t="s">
        <v>7169</v>
      </c>
      <c r="C2364" s="291" t="s">
        <v>3274</v>
      </c>
      <c r="P2364" s="291" t="s">
        <v>3274</v>
      </c>
      <c r="Q2364" s="239" t="s">
        <v>7169</v>
      </c>
    </row>
    <row r="2365" spans="1:17">
      <c r="A2365" s="239" t="s">
        <v>6741</v>
      </c>
      <c r="B2365" s="239" t="s">
        <v>6765</v>
      </c>
      <c r="C2365" s="291" t="s">
        <v>2857</v>
      </c>
      <c r="P2365" s="291" t="s">
        <v>2857</v>
      </c>
      <c r="Q2365" s="239" t="s">
        <v>6765</v>
      </c>
    </row>
    <row r="2366" spans="1:17">
      <c r="A2366" s="239" t="s">
        <v>6741</v>
      </c>
      <c r="B2366" s="239" t="s">
        <v>7566</v>
      </c>
      <c r="C2366" s="291" t="s">
        <v>3670</v>
      </c>
      <c r="P2366" s="291" t="s">
        <v>3670</v>
      </c>
      <c r="Q2366" s="239" t="s">
        <v>7566</v>
      </c>
    </row>
    <row r="2367" spans="1:17">
      <c r="A2367" s="239" t="s">
        <v>6741</v>
      </c>
      <c r="B2367" s="239" t="s">
        <v>6766</v>
      </c>
      <c r="C2367" s="291" t="s">
        <v>2858</v>
      </c>
      <c r="P2367" s="291" t="s">
        <v>2858</v>
      </c>
      <c r="Q2367" s="239" t="s">
        <v>6766</v>
      </c>
    </row>
    <row r="2368" spans="1:17">
      <c r="A2368" s="239" t="s">
        <v>6741</v>
      </c>
      <c r="B2368" s="239" t="s">
        <v>6749</v>
      </c>
      <c r="C2368" s="291" t="s">
        <v>2841</v>
      </c>
      <c r="P2368" s="291" t="s">
        <v>2841</v>
      </c>
      <c r="Q2368" s="239" t="s">
        <v>6749</v>
      </c>
    </row>
    <row r="2369" spans="1:17">
      <c r="A2369" s="239" t="s">
        <v>6741</v>
      </c>
      <c r="B2369" s="239" t="s">
        <v>7099</v>
      </c>
      <c r="C2369" s="291" t="s">
        <v>3204</v>
      </c>
      <c r="P2369" s="291" t="s">
        <v>3204</v>
      </c>
      <c r="Q2369" s="239" t="s">
        <v>7099</v>
      </c>
    </row>
    <row r="2370" spans="1:17">
      <c r="A2370" s="239" t="s">
        <v>6741</v>
      </c>
      <c r="B2370" s="239" t="s">
        <v>7035</v>
      </c>
      <c r="C2370" s="291" t="s">
        <v>3138</v>
      </c>
      <c r="P2370" s="291" t="s">
        <v>3138</v>
      </c>
      <c r="Q2370" s="239" t="s">
        <v>7035</v>
      </c>
    </row>
    <row r="2371" spans="1:17">
      <c r="A2371" s="239" t="s">
        <v>6741</v>
      </c>
      <c r="B2371" s="239" t="s">
        <v>7141</v>
      </c>
      <c r="C2371" s="291" t="s">
        <v>3246</v>
      </c>
      <c r="P2371" s="291" t="s">
        <v>3246</v>
      </c>
      <c r="Q2371" s="239" t="s">
        <v>7141</v>
      </c>
    </row>
    <row r="2372" spans="1:17">
      <c r="A2372" s="239" t="s">
        <v>6741</v>
      </c>
      <c r="B2372" s="239" t="s">
        <v>7598</v>
      </c>
      <c r="C2372" s="291" t="s">
        <v>3702</v>
      </c>
      <c r="P2372" s="291" t="s">
        <v>3702</v>
      </c>
      <c r="Q2372" s="239" t="s">
        <v>7598</v>
      </c>
    </row>
    <row r="2373" spans="1:17">
      <c r="A2373" s="239" t="s">
        <v>6741</v>
      </c>
      <c r="B2373" s="239" t="s">
        <v>7146</v>
      </c>
      <c r="C2373" s="291" t="s">
        <v>3251</v>
      </c>
      <c r="P2373" s="291" t="s">
        <v>3251</v>
      </c>
      <c r="Q2373" s="239" t="s">
        <v>7146</v>
      </c>
    </row>
    <row r="2374" spans="1:17">
      <c r="A2374" s="239" t="s">
        <v>6741</v>
      </c>
      <c r="B2374" s="239" t="s">
        <v>6769</v>
      </c>
      <c r="C2374" s="291" t="s">
        <v>2861</v>
      </c>
      <c r="P2374" s="291" t="s">
        <v>2861</v>
      </c>
      <c r="Q2374" s="239" t="s">
        <v>6769</v>
      </c>
    </row>
    <row r="2375" spans="1:17">
      <c r="A2375" s="239" t="s">
        <v>6741</v>
      </c>
      <c r="B2375" s="239" t="s">
        <v>7591</v>
      </c>
      <c r="C2375" s="291" t="s">
        <v>3695</v>
      </c>
      <c r="P2375" s="291" t="s">
        <v>3695</v>
      </c>
      <c r="Q2375" s="239" t="s">
        <v>7591</v>
      </c>
    </row>
    <row r="2376" spans="1:17">
      <c r="A2376" s="239" t="s">
        <v>6741</v>
      </c>
      <c r="B2376" s="239" t="s">
        <v>7554</v>
      </c>
      <c r="C2376" s="291" t="s">
        <v>3660</v>
      </c>
      <c r="P2376" s="291" t="s">
        <v>3660</v>
      </c>
      <c r="Q2376" s="239" t="s">
        <v>7554</v>
      </c>
    </row>
    <row r="2377" spans="1:17">
      <c r="A2377" s="239" t="s">
        <v>6741</v>
      </c>
      <c r="B2377" s="239" t="s">
        <v>7163</v>
      </c>
      <c r="C2377" s="291" t="s">
        <v>3268</v>
      </c>
      <c r="P2377" s="291" t="s">
        <v>3268</v>
      </c>
      <c r="Q2377" s="239" t="s">
        <v>7163</v>
      </c>
    </row>
    <row r="2378" spans="1:17">
      <c r="A2378" s="239" t="s">
        <v>6741</v>
      </c>
      <c r="B2378" s="239" t="s">
        <v>7343</v>
      </c>
      <c r="C2378" s="291" t="s">
        <v>3449</v>
      </c>
      <c r="P2378" s="291" t="s">
        <v>3449</v>
      </c>
      <c r="Q2378" s="239" t="s">
        <v>7343</v>
      </c>
    </row>
    <row r="2379" spans="1:17">
      <c r="A2379" s="239" t="s">
        <v>6741</v>
      </c>
      <c r="B2379" s="239" t="s">
        <v>7065</v>
      </c>
      <c r="C2379" s="291" t="s">
        <v>3170</v>
      </c>
      <c r="P2379" s="291" t="s">
        <v>3170</v>
      </c>
      <c r="Q2379" s="239" t="s">
        <v>7065</v>
      </c>
    </row>
    <row r="2380" spans="1:17">
      <c r="A2380" s="239" t="s">
        <v>6741</v>
      </c>
      <c r="B2380" s="239" t="s">
        <v>6967</v>
      </c>
      <c r="C2380" s="291" t="s">
        <v>3068</v>
      </c>
      <c r="P2380" s="291" t="s">
        <v>3068</v>
      </c>
      <c r="Q2380" s="239" t="s">
        <v>6967</v>
      </c>
    </row>
    <row r="2381" spans="1:17">
      <c r="A2381" s="239" t="s">
        <v>6741</v>
      </c>
      <c r="B2381" s="239" t="s">
        <v>7058</v>
      </c>
      <c r="C2381" s="291" t="s">
        <v>3161</v>
      </c>
      <c r="P2381" s="291" t="s">
        <v>3161</v>
      </c>
      <c r="Q2381" s="239" t="s">
        <v>7058</v>
      </c>
    </row>
    <row r="2382" spans="1:17">
      <c r="A2382" s="239" t="s">
        <v>6741</v>
      </c>
      <c r="B2382" s="239" t="s">
        <v>7298</v>
      </c>
      <c r="C2382" s="291" t="s">
        <v>3403</v>
      </c>
      <c r="P2382" s="291" t="s">
        <v>3403</v>
      </c>
      <c r="Q2382" s="239" t="s">
        <v>7298</v>
      </c>
    </row>
    <row r="2383" spans="1:17">
      <c r="A2383" s="239" t="s">
        <v>6741</v>
      </c>
      <c r="B2383" s="239" t="s">
        <v>7072</v>
      </c>
      <c r="C2383" s="291" t="s">
        <v>3177</v>
      </c>
      <c r="P2383" s="291" t="s">
        <v>3177</v>
      </c>
      <c r="Q2383" s="239" t="s">
        <v>7072</v>
      </c>
    </row>
    <row r="2384" spans="1:17">
      <c r="A2384" s="239" t="s">
        <v>6741</v>
      </c>
      <c r="B2384" s="239" t="s">
        <v>7067</v>
      </c>
      <c r="C2384" s="291" t="s">
        <v>3172</v>
      </c>
      <c r="P2384" s="291" t="s">
        <v>3172</v>
      </c>
      <c r="Q2384" s="239" t="s">
        <v>7067</v>
      </c>
    </row>
    <row r="2385" spans="1:17">
      <c r="A2385" s="239" t="s">
        <v>6741</v>
      </c>
      <c r="B2385" s="239" t="s">
        <v>7125</v>
      </c>
      <c r="C2385" s="291" t="s">
        <v>3230</v>
      </c>
      <c r="P2385" s="291" t="s">
        <v>3230</v>
      </c>
      <c r="Q2385" s="239" t="s">
        <v>7125</v>
      </c>
    </row>
    <row r="2386" spans="1:17">
      <c r="A2386" s="239" t="s">
        <v>6741</v>
      </c>
      <c r="B2386" s="239" t="s">
        <v>6770</v>
      </c>
      <c r="C2386" s="291" t="s">
        <v>2862</v>
      </c>
      <c r="P2386" s="291" t="s">
        <v>2862</v>
      </c>
      <c r="Q2386" s="239" t="s">
        <v>6770</v>
      </c>
    </row>
    <row r="2387" spans="1:17">
      <c r="A2387" s="239" t="s">
        <v>6741</v>
      </c>
      <c r="B2387" s="239" t="s">
        <v>7592</v>
      </c>
      <c r="C2387" s="291" t="s">
        <v>3696</v>
      </c>
      <c r="P2387" s="291" t="s">
        <v>3696</v>
      </c>
      <c r="Q2387" s="239" t="s">
        <v>7592</v>
      </c>
    </row>
    <row r="2388" spans="1:17">
      <c r="A2388" s="239" t="s">
        <v>6741</v>
      </c>
      <c r="B2388" s="239" t="s">
        <v>7126</v>
      </c>
      <c r="C2388" s="291" t="s">
        <v>3231</v>
      </c>
      <c r="P2388" s="291" t="s">
        <v>3231</v>
      </c>
      <c r="Q2388" s="239" t="s">
        <v>7126</v>
      </c>
    </row>
    <row r="2389" spans="1:17">
      <c r="A2389" s="239" t="s">
        <v>6741</v>
      </c>
      <c r="B2389" s="239" t="s">
        <v>7484</v>
      </c>
      <c r="C2389" s="291" t="s">
        <v>3590</v>
      </c>
      <c r="P2389" s="291" t="s">
        <v>3590</v>
      </c>
      <c r="Q2389" s="239" t="s">
        <v>7484</v>
      </c>
    </row>
    <row r="2390" spans="1:17">
      <c r="A2390" s="239" t="s">
        <v>6741</v>
      </c>
      <c r="B2390" s="239" t="s">
        <v>7541</v>
      </c>
      <c r="C2390" s="291" t="s">
        <v>3647</v>
      </c>
      <c r="P2390" s="291" t="s">
        <v>3647</v>
      </c>
      <c r="Q2390" s="239" t="s">
        <v>7541</v>
      </c>
    </row>
    <row r="2391" spans="1:17">
      <c r="A2391" s="239" t="s">
        <v>6741</v>
      </c>
      <c r="B2391" s="239" t="s">
        <v>7467</v>
      </c>
      <c r="C2391" s="291" t="s">
        <v>3575</v>
      </c>
      <c r="P2391" s="291" t="s">
        <v>3575</v>
      </c>
      <c r="Q2391" s="239" t="s">
        <v>7467</v>
      </c>
    </row>
    <row r="2392" spans="1:17">
      <c r="A2392" s="239" t="s">
        <v>6741</v>
      </c>
      <c r="B2392" s="239" t="s">
        <v>6920</v>
      </c>
      <c r="C2392" s="291" t="s">
        <v>3021</v>
      </c>
      <c r="P2392" s="291" t="s">
        <v>3021</v>
      </c>
      <c r="Q2392" s="239" t="s">
        <v>6920</v>
      </c>
    </row>
    <row r="2393" spans="1:17">
      <c r="A2393" s="239" t="s">
        <v>6741</v>
      </c>
      <c r="B2393" s="239" t="s">
        <v>6798</v>
      </c>
      <c r="C2393" s="291" t="s">
        <v>2891</v>
      </c>
      <c r="P2393" s="291" t="s">
        <v>2891</v>
      </c>
      <c r="Q2393" s="239" t="s">
        <v>6798</v>
      </c>
    </row>
    <row r="2394" spans="1:17">
      <c r="A2394" s="239" t="s">
        <v>6741</v>
      </c>
      <c r="B2394" s="239" t="s">
        <v>7079</v>
      </c>
      <c r="C2394" s="291" t="s">
        <v>3184</v>
      </c>
      <c r="P2394" s="291" t="s">
        <v>3184</v>
      </c>
      <c r="Q2394" s="239" t="s">
        <v>7079</v>
      </c>
    </row>
    <row r="2395" spans="1:17">
      <c r="A2395" s="239" t="s">
        <v>6741</v>
      </c>
      <c r="B2395" s="239" t="s">
        <v>6925</v>
      </c>
      <c r="C2395" s="291" t="s">
        <v>3026</v>
      </c>
      <c r="P2395" s="291" t="s">
        <v>3026</v>
      </c>
      <c r="Q2395" s="239" t="s">
        <v>6925</v>
      </c>
    </row>
    <row r="2396" spans="1:17">
      <c r="A2396" s="239" t="s">
        <v>6741</v>
      </c>
      <c r="B2396" s="239" t="s">
        <v>7537</v>
      </c>
      <c r="C2396" s="291" t="s">
        <v>3643</v>
      </c>
      <c r="P2396" s="291" t="s">
        <v>3643</v>
      </c>
      <c r="Q2396" s="239" t="s">
        <v>7537</v>
      </c>
    </row>
    <row r="2397" spans="1:17">
      <c r="A2397" s="239" t="s">
        <v>6741</v>
      </c>
      <c r="B2397" s="239" t="s">
        <v>7560</v>
      </c>
      <c r="C2397" s="291" t="s">
        <v>3666</v>
      </c>
      <c r="P2397" s="291" t="s">
        <v>3666</v>
      </c>
      <c r="Q2397" s="239" t="s">
        <v>7560</v>
      </c>
    </row>
    <row r="2398" spans="1:17">
      <c r="A2398" s="239" t="s">
        <v>6741</v>
      </c>
      <c r="B2398" s="239" t="s">
        <v>7158</v>
      </c>
      <c r="C2398" s="291" t="s">
        <v>3263</v>
      </c>
      <c r="P2398" s="291" t="s">
        <v>3263</v>
      </c>
      <c r="Q2398" s="239" t="s">
        <v>7158</v>
      </c>
    </row>
    <row r="2399" spans="1:17">
      <c r="A2399" s="239" t="s">
        <v>6741</v>
      </c>
      <c r="B2399" s="239" t="s">
        <v>7232</v>
      </c>
      <c r="C2399" s="291" t="s">
        <v>3337</v>
      </c>
      <c r="P2399" s="291" t="s">
        <v>3337</v>
      </c>
      <c r="Q2399" s="239" t="s">
        <v>7232</v>
      </c>
    </row>
    <row r="2400" spans="1:17">
      <c r="A2400" s="239" t="s">
        <v>6741</v>
      </c>
      <c r="B2400" s="239" t="s">
        <v>7132</v>
      </c>
      <c r="C2400" s="291" t="s">
        <v>3237</v>
      </c>
      <c r="P2400" s="291" t="s">
        <v>3237</v>
      </c>
      <c r="Q2400" s="239" t="s">
        <v>7132</v>
      </c>
    </row>
    <row r="2401" spans="1:17">
      <c r="A2401" s="239" t="s">
        <v>6741</v>
      </c>
      <c r="B2401" s="239" t="s">
        <v>7081</v>
      </c>
      <c r="C2401" s="291" t="s">
        <v>3186</v>
      </c>
      <c r="P2401" s="291" t="s">
        <v>3186</v>
      </c>
      <c r="Q2401" s="239" t="s">
        <v>7081</v>
      </c>
    </row>
    <row r="2402" spans="1:17">
      <c r="A2402" s="239" t="s">
        <v>6741</v>
      </c>
      <c r="B2402" s="239" t="s">
        <v>7471</v>
      </c>
      <c r="C2402" s="291" t="s">
        <v>3579</v>
      </c>
      <c r="P2402" s="291" t="s">
        <v>3579</v>
      </c>
      <c r="Q2402" s="239" t="s">
        <v>7471</v>
      </c>
    </row>
    <row r="2403" spans="1:17">
      <c r="A2403" s="239" t="s">
        <v>6741</v>
      </c>
      <c r="B2403" s="239" t="s">
        <v>6842</v>
      </c>
      <c r="C2403" s="291" t="s">
        <v>2939</v>
      </c>
      <c r="P2403" s="291" t="s">
        <v>2939</v>
      </c>
      <c r="Q2403" s="239" t="s">
        <v>6842</v>
      </c>
    </row>
    <row r="2404" spans="1:17">
      <c r="A2404" s="239" t="s">
        <v>6741</v>
      </c>
      <c r="B2404" s="239" t="s">
        <v>6854</v>
      </c>
      <c r="C2404" s="291" t="s">
        <v>2953</v>
      </c>
      <c r="P2404" s="291" t="s">
        <v>2953</v>
      </c>
      <c r="Q2404" s="239" t="s">
        <v>6854</v>
      </c>
    </row>
    <row r="2405" spans="1:17">
      <c r="A2405" s="239" t="s">
        <v>6741</v>
      </c>
      <c r="B2405" s="239" t="s">
        <v>6945</v>
      </c>
      <c r="C2405" s="291" t="s">
        <v>3046</v>
      </c>
      <c r="P2405" s="291" t="s">
        <v>3046</v>
      </c>
      <c r="Q2405" s="239" t="s">
        <v>6945</v>
      </c>
    </row>
    <row r="2406" spans="1:17">
      <c r="A2406" s="239" t="s">
        <v>6741</v>
      </c>
      <c r="B2406" s="239" t="s">
        <v>6850</v>
      </c>
      <c r="C2406" s="291" t="s">
        <v>2949</v>
      </c>
      <c r="P2406" s="291" t="s">
        <v>2949</v>
      </c>
      <c r="Q2406" s="239" t="s">
        <v>6850</v>
      </c>
    </row>
    <row r="2407" spans="1:17">
      <c r="A2407" s="239" t="s">
        <v>6741</v>
      </c>
      <c r="B2407" s="239" t="s">
        <v>6800</v>
      </c>
      <c r="C2407" s="291" t="s">
        <v>2893</v>
      </c>
      <c r="P2407" s="291" t="s">
        <v>2893</v>
      </c>
      <c r="Q2407" s="239" t="s">
        <v>6800</v>
      </c>
    </row>
    <row r="2408" spans="1:17">
      <c r="A2408" s="239" t="s">
        <v>6741</v>
      </c>
      <c r="B2408" s="239" t="s">
        <v>7602</v>
      </c>
      <c r="C2408" s="291" t="s">
        <v>7603</v>
      </c>
      <c r="P2408" s="291" t="s">
        <v>7603</v>
      </c>
      <c r="Q2408" s="239" t="s">
        <v>7602</v>
      </c>
    </row>
    <row r="2409" spans="1:17">
      <c r="A2409" s="239" t="s">
        <v>6741</v>
      </c>
      <c r="B2409" s="239" t="s">
        <v>7064</v>
      </c>
      <c r="C2409" s="291" t="s">
        <v>3169</v>
      </c>
      <c r="P2409" s="291" t="s">
        <v>3169</v>
      </c>
      <c r="Q2409" s="239" t="s">
        <v>7064</v>
      </c>
    </row>
    <row r="2410" spans="1:17">
      <c r="A2410" s="239" t="s">
        <v>6741</v>
      </c>
      <c r="B2410" s="239" t="s">
        <v>7186</v>
      </c>
      <c r="C2410" s="291" t="s">
        <v>3291</v>
      </c>
      <c r="P2410" s="291" t="s">
        <v>3291</v>
      </c>
      <c r="Q2410" s="239" t="s">
        <v>7186</v>
      </c>
    </row>
    <row r="2411" spans="1:17">
      <c r="A2411" s="239" t="s">
        <v>6741</v>
      </c>
      <c r="B2411" s="239" t="s">
        <v>7165</v>
      </c>
      <c r="C2411" s="291" t="s">
        <v>3270</v>
      </c>
      <c r="P2411" s="291" t="s">
        <v>3270</v>
      </c>
      <c r="Q2411" s="239" t="s">
        <v>7165</v>
      </c>
    </row>
    <row r="2412" spans="1:17">
      <c r="A2412" s="239" t="s">
        <v>6741</v>
      </c>
      <c r="B2412" s="239" t="s">
        <v>7140</v>
      </c>
      <c r="C2412" s="291" t="s">
        <v>3245</v>
      </c>
      <c r="P2412" s="291" t="s">
        <v>3245</v>
      </c>
      <c r="Q2412" s="239" t="s">
        <v>7140</v>
      </c>
    </row>
    <row r="2413" spans="1:17">
      <c r="A2413" s="239" t="s">
        <v>6741</v>
      </c>
      <c r="B2413" s="239" t="s">
        <v>7204</v>
      </c>
      <c r="C2413" s="291" t="s">
        <v>3309</v>
      </c>
      <c r="P2413" s="291" t="s">
        <v>3309</v>
      </c>
      <c r="Q2413" s="239" t="s">
        <v>7204</v>
      </c>
    </row>
    <row r="2414" spans="1:17">
      <c r="A2414" s="239" t="s">
        <v>6741</v>
      </c>
      <c r="B2414" s="239" t="s">
        <v>7118</v>
      </c>
      <c r="C2414" s="291" t="s">
        <v>3223</v>
      </c>
      <c r="P2414" s="291" t="s">
        <v>3223</v>
      </c>
      <c r="Q2414" s="239" t="s">
        <v>7118</v>
      </c>
    </row>
    <row r="2415" spans="1:17">
      <c r="A2415" s="239" t="s">
        <v>6741</v>
      </c>
      <c r="B2415" s="239" t="s">
        <v>7191</v>
      </c>
      <c r="C2415" s="291" t="s">
        <v>3296</v>
      </c>
      <c r="P2415" s="291" t="s">
        <v>3296</v>
      </c>
      <c r="Q2415" s="239" t="s">
        <v>7191</v>
      </c>
    </row>
    <row r="2416" spans="1:17">
      <c r="A2416" s="239" t="s">
        <v>6741</v>
      </c>
      <c r="B2416" s="239" t="s">
        <v>7544</v>
      </c>
      <c r="C2416" s="291" t="s">
        <v>3650</v>
      </c>
      <c r="P2416" s="291" t="s">
        <v>3650</v>
      </c>
      <c r="Q2416" s="239" t="s">
        <v>7544</v>
      </c>
    </row>
    <row r="2417" spans="1:17">
      <c r="A2417" s="239" t="s">
        <v>6741</v>
      </c>
      <c r="B2417" s="239" t="s">
        <v>7155</v>
      </c>
      <c r="C2417" s="291" t="s">
        <v>3260</v>
      </c>
      <c r="P2417" s="291" t="s">
        <v>3260</v>
      </c>
      <c r="Q2417" s="239" t="s">
        <v>7155</v>
      </c>
    </row>
    <row r="2418" spans="1:17">
      <c r="A2418" s="239" t="s">
        <v>6741</v>
      </c>
      <c r="B2418" s="239" t="s">
        <v>6805</v>
      </c>
      <c r="C2418" s="291" t="s">
        <v>2898</v>
      </c>
      <c r="P2418" s="291" t="s">
        <v>2898</v>
      </c>
      <c r="Q2418" s="239" t="s">
        <v>6805</v>
      </c>
    </row>
    <row r="2419" spans="1:17">
      <c r="A2419" s="239" t="s">
        <v>6741</v>
      </c>
      <c r="B2419" s="239" t="s">
        <v>7373</v>
      </c>
      <c r="C2419" s="291" t="s">
        <v>3479</v>
      </c>
      <c r="P2419" s="291" t="s">
        <v>3479</v>
      </c>
      <c r="Q2419" s="239" t="s">
        <v>7373</v>
      </c>
    </row>
    <row r="2420" spans="1:17">
      <c r="A2420" s="239" t="s">
        <v>6741</v>
      </c>
      <c r="B2420" s="239" t="s">
        <v>6899</v>
      </c>
      <c r="C2420" s="291" t="s">
        <v>2998</v>
      </c>
      <c r="P2420" s="291" t="s">
        <v>2998</v>
      </c>
      <c r="Q2420" s="239" t="s">
        <v>6899</v>
      </c>
    </row>
    <row r="2421" spans="1:17">
      <c r="A2421" s="239" t="s">
        <v>6741</v>
      </c>
      <c r="B2421" s="239" t="s">
        <v>6801</v>
      </c>
      <c r="C2421" s="291" t="s">
        <v>2894</v>
      </c>
      <c r="P2421" s="291" t="s">
        <v>2894</v>
      </c>
      <c r="Q2421" s="239" t="s">
        <v>6801</v>
      </c>
    </row>
    <row r="2422" spans="1:17">
      <c r="A2422" s="239" t="s">
        <v>6741</v>
      </c>
      <c r="B2422" s="239" t="s">
        <v>6750</v>
      </c>
      <c r="C2422" s="291" t="s">
        <v>2842</v>
      </c>
      <c r="P2422" s="291" t="s">
        <v>2842</v>
      </c>
      <c r="Q2422" s="239" t="s">
        <v>6750</v>
      </c>
    </row>
    <row r="2423" spans="1:17">
      <c r="A2423" s="239" t="s">
        <v>6741</v>
      </c>
      <c r="B2423" s="239" t="s">
        <v>7100</v>
      </c>
      <c r="C2423" s="291" t="s">
        <v>3205</v>
      </c>
      <c r="P2423" s="291" t="s">
        <v>3205</v>
      </c>
      <c r="Q2423" s="239" t="s">
        <v>7100</v>
      </c>
    </row>
    <row r="2424" spans="1:17">
      <c r="A2424" s="239" t="s">
        <v>6741</v>
      </c>
      <c r="B2424" s="239" t="s">
        <v>7184</v>
      </c>
      <c r="C2424" s="291" t="s">
        <v>3289</v>
      </c>
      <c r="P2424" s="291" t="s">
        <v>3289</v>
      </c>
      <c r="Q2424" s="239" t="s">
        <v>7184</v>
      </c>
    </row>
    <row r="2425" spans="1:17">
      <c r="A2425" s="239" t="s">
        <v>6741</v>
      </c>
      <c r="B2425" s="239" t="s">
        <v>7092</v>
      </c>
      <c r="C2425" s="291" t="s">
        <v>3197</v>
      </c>
      <c r="P2425" s="291" t="s">
        <v>3197</v>
      </c>
      <c r="Q2425" s="239" t="s">
        <v>7092</v>
      </c>
    </row>
    <row r="2426" spans="1:17">
      <c r="A2426" s="239" t="s">
        <v>6741</v>
      </c>
      <c r="B2426" s="239" t="s">
        <v>7381</v>
      </c>
      <c r="C2426" s="291" t="s">
        <v>3487</v>
      </c>
      <c r="P2426" s="291" t="s">
        <v>3487</v>
      </c>
      <c r="Q2426" s="239" t="s">
        <v>7381</v>
      </c>
    </row>
    <row r="2427" spans="1:17">
      <c r="A2427" s="239" t="s">
        <v>6741</v>
      </c>
      <c r="B2427" s="239" t="s">
        <v>7133</v>
      </c>
      <c r="C2427" s="291" t="s">
        <v>3238</v>
      </c>
      <c r="P2427" s="291" t="s">
        <v>3238</v>
      </c>
      <c r="Q2427" s="239" t="s">
        <v>7133</v>
      </c>
    </row>
    <row r="2428" spans="1:17">
      <c r="A2428" s="239" t="s">
        <v>6741</v>
      </c>
      <c r="B2428" s="239" t="s">
        <v>7051</v>
      </c>
      <c r="C2428" s="291" t="s">
        <v>3154</v>
      </c>
      <c r="P2428" s="291" t="s">
        <v>3154</v>
      </c>
      <c r="Q2428" s="239" t="s">
        <v>7051</v>
      </c>
    </row>
    <row r="2429" spans="1:17">
      <c r="A2429" s="239" t="s">
        <v>6741</v>
      </c>
      <c r="B2429" s="239" t="s">
        <v>6747</v>
      </c>
      <c r="C2429" s="291" t="s">
        <v>2839</v>
      </c>
      <c r="P2429" s="291" t="s">
        <v>2839</v>
      </c>
      <c r="Q2429" s="239" t="s">
        <v>6747</v>
      </c>
    </row>
    <row r="2430" spans="1:17">
      <c r="A2430" s="239" t="s">
        <v>6741</v>
      </c>
      <c r="B2430" s="239" t="s">
        <v>6790</v>
      </c>
      <c r="C2430" s="291" t="s">
        <v>2883</v>
      </c>
      <c r="P2430" s="291" t="s">
        <v>2883</v>
      </c>
      <c r="Q2430" s="239" t="s">
        <v>6790</v>
      </c>
    </row>
    <row r="2431" spans="1:17">
      <c r="A2431" s="239" t="s">
        <v>6741</v>
      </c>
      <c r="B2431" s="239" t="s">
        <v>7154</v>
      </c>
      <c r="C2431" s="291" t="s">
        <v>3259</v>
      </c>
      <c r="P2431" s="291" t="s">
        <v>3259</v>
      </c>
      <c r="Q2431" s="239" t="s">
        <v>7154</v>
      </c>
    </row>
    <row r="2432" spans="1:17">
      <c r="A2432" s="239" t="s">
        <v>6741</v>
      </c>
      <c r="B2432" s="239" t="s">
        <v>7482</v>
      </c>
      <c r="C2432" s="291" t="s">
        <v>3588</v>
      </c>
      <c r="P2432" s="291" t="s">
        <v>3588</v>
      </c>
      <c r="Q2432" s="239" t="s">
        <v>7482</v>
      </c>
    </row>
    <row r="2433" spans="1:17">
      <c r="A2433" s="239" t="s">
        <v>6741</v>
      </c>
      <c r="B2433" s="239" t="s">
        <v>7157</v>
      </c>
      <c r="C2433" s="291" t="s">
        <v>3262</v>
      </c>
      <c r="P2433" s="291" t="s">
        <v>3262</v>
      </c>
      <c r="Q2433" s="239" t="s">
        <v>7157</v>
      </c>
    </row>
    <row r="2434" spans="1:17">
      <c r="A2434" s="239" t="s">
        <v>6741</v>
      </c>
      <c r="B2434" s="239" t="s">
        <v>7470</v>
      </c>
      <c r="C2434" s="291" t="s">
        <v>3578</v>
      </c>
      <c r="P2434" s="291" t="s">
        <v>3578</v>
      </c>
      <c r="Q2434" s="239" t="s">
        <v>7470</v>
      </c>
    </row>
    <row r="2435" spans="1:17">
      <c r="A2435" s="239" t="s">
        <v>6741</v>
      </c>
      <c r="B2435" s="239" t="s">
        <v>7488</v>
      </c>
      <c r="C2435" s="291" t="s">
        <v>3594</v>
      </c>
      <c r="P2435" s="291" t="s">
        <v>3594</v>
      </c>
      <c r="Q2435" s="239" t="s">
        <v>7488</v>
      </c>
    </row>
    <row r="2436" spans="1:17">
      <c r="A2436" s="239" t="s">
        <v>6741</v>
      </c>
      <c r="B2436" s="239" t="s">
        <v>7076</v>
      </c>
      <c r="C2436" s="291" t="s">
        <v>3181</v>
      </c>
      <c r="P2436" s="291" t="s">
        <v>3181</v>
      </c>
      <c r="Q2436" s="239" t="s">
        <v>7076</v>
      </c>
    </row>
    <row r="2437" spans="1:17">
      <c r="A2437" s="239" t="s">
        <v>6741</v>
      </c>
      <c r="B2437" s="239" t="s">
        <v>7190</v>
      </c>
      <c r="C2437" s="291" t="s">
        <v>3295</v>
      </c>
      <c r="P2437" s="291" t="s">
        <v>3295</v>
      </c>
      <c r="Q2437" s="239" t="s">
        <v>7190</v>
      </c>
    </row>
    <row r="2438" spans="1:17">
      <c r="A2438" s="239" t="s">
        <v>6741</v>
      </c>
      <c r="B2438" s="239" t="s">
        <v>7045</v>
      </c>
      <c r="C2438" s="291" t="s">
        <v>3148</v>
      </c>
      <c r="P2438" s="291" t="s">
        <v>3148</v>
      </c>
      <c r="Q2438" s="239" t="s">
        <v>7045</v>
      </c>
    </row>
    <row r="2439" spans="1:17">
      <c r="A2439" s="239" t="s">
        <v>6741</v>
      </c>
      <c r="B2439" s="239" t="s">
        <v>7328</v>
      </c>
      <c r="C2439" s="291" t="s">
        <v>3433</v>
      </c>
      <c r="P2439" s="291" t="s">
        <v>3433</v>
      </c>
      <c r="Q2439" s="239" t="s">
        <v>7328</v>
      </c>
    </row>
    <row r="2440" spans="1:17">
      <c r="A2440" s="239" t="s">
        <v>6741</v>
      </c>
      <c r="B2440" s="239" t="s">
        <v>7111</v>
      </c>
      <c r="C2440" s="291" t="s">
        <v>3216</v>
      </c>
      <c r="P2440" s="291" t="s">
        <v>3216</v>
      </c>
      <c r="Q2440" s="239" t="s">
        <v>7111</v>
      </c>
    </row>
    <row r="2441" spans="1:17">
      <c r="A2441" s="239" t="s">
        <v>6741</v>
      </c>
      <c r="B2441" s="239" t="s">
        <v>6991</v>
      </c>
      <c r="C2441" s="291" t="s">
        <v>3090</v>
      </c>
      <c r="P2441" s="291" t="s">
        <v>3090</v>
      </c>
      <c r="Q2441" s="239" t="s">
        <v>6991</v>
      </c>
    </row>
    <row r="2442" spans="1:17">
      <c r="A2442" s="239" t="s">
        <v>6741</v>
      </c>
      <c r="B2442" s="239" t="s">
        <v>7371</v>
      </c>
      <c r="C2442" s="291" t="s">
        <v>3477</v>
      </c>
      <c r="P2442" s="291" t="s">
        <v>3477</v>
      </c>
      <c r="Q2442" s="239" t="s">
        <v>7371</v>
      </c>
    </row>
    <row r="2443" spans="1:17">
      <c r="A2443" s="239" t="s">
        <v>6741</v>
      </c>
      <c r="B2443" s="239" t="s">
        <v>7137</v>
      </c>
      <c r="C2443" s="291" t="s">
        <v>3242</v>
      </c>
      <c r="P2443" s="291" t="s">
        <v>3242</v>
      </c>
      <c r="Q2443" s="239" t="s">
        <v>7137</v>
      </c>
    </row>
    <row r="2444" spans="1:17">
      <c r="A2444" s="239" t="s">
        <v>6741</v>
      </c>
      <c r="B2444" s="239" t="s">
        <v>6751</v>
      </c>
      <c r="C2444" s="291" t="s">
        <v>2843</v>
      </c>
      <c r="P2444" s="291" t="s">
        <v>2843</v>
      </c>
      <c r="Q2444" s="239" t="s">
        <v>6751</v>
      </c>
    </row>
    <row r="2445" spans="1:17">
      <c r="A2445" s="239" t="s">
        <v>6741</v>
      </c>
      <c r="B2445" s="239" t="s">
        <v>7120</v>
      </c>
      <c r="C2445" s="291" t="s">
        <v>3225</v>
      </c>
      <c r="P2445" s="291" t="s">
        <v>3225</v>
      </c>
      <c r="Q2445" s="239" t="s">
        <v>7120</v>
      </c>
    </row>
    <row r="2446" spans="1:17">
      <c r="A2446" s="239" t="s">
        <v>4524</v>
      </c>
      <c r="B2446" s="239" t="s">
        <v>4801</v>
      </c>
      <c r="C2446" s="291" t="s">
        <v>1020</v>
      </c>
      <c r="P2446" s="291" t="s">
        <v>1020</v>
      </c>
      <c r="Q2446" s="239" t="s">
        <v>4801</v>
      </c>
    </row>
    <row r="2447" spans="1:17">
      <c r="A2447" s="239" t="s">
        <v>4524</v>
      </c>
      <c r="B2447" s="239" t="s">
        <v>5305</v>
      </c>
      <c r="C2447" s="291" t="s">
        <v>1573</v>
      </c>
      <c r="P2447" s="291" t="s">
        <v>1573</v>
      </c>
      <c r="Q2447" s="239" t="s">
        <v>5305</v>
      </c>
    </row>
    <row r="2448" spans="1:17">
      <c r="A2448" s="290" t="s">
        <v>4519</v>
      </c>
      <c r="B2448" s="290" t="s">
        <v>5306</v>
      </c>
      <c r="C2448" s="290" t="s">
        <v>1574</v>
      </c>
      <c r="P2448" s="290" t="s">
        <v>1574</v>
      </c>
      <c r="Q2448" s="290" t="s">
        <v>5306</v>
      </c>
    </row>
    <row r="2449" spans="1:17">
      <c r="A2449" s="239" t="s">
        <v>4524</v>
      </c>
      <c r="B2449" s="239" t="s">
        <v>4763</v>
      </c>
      <c r="C2449" s="291" t="s">
        <v>982</v>
      </c>
      <c r="P2449" s="291" t="s">
        <v>982</v>
      </c>
      <c r="Q2449" s="239" t="s">
        <v>4763</v>
      </c>
    </row>
    <row r="2450" spans="1:17">
      <c r="A2450" s="239" t="s">
        <v>4524</v>
      </c>
      <c r="B2450" s="239" t="s">
        <v>5066</v>
      </c>
      <c r="C2450" s="291" t="s">
        <v>1306</v>
      </c>
      <c r="P2450" s="291" t="s">
        <v>1306</v>
      </c>
      <c r="Q2450" s="239" t="s">
        <v>5066</v>
      </c>
    </row>
    <row r="2451" spans="1:17">
      <c r="A2451" s="239" t="s">
        <v>4524</v>
      </c>
      <c r="B2451" s="239" t="s">
        <v>4832</v>
      </c>
      <c r="C2451" s="291" t="s">
        <v>1056</v>
      </c>
      <c r="P2451" s="291" t="s">
        <v>1056</v>
      </c>
      <c r="Q2451" s="239" t="s">
        <v>4832</v>
      </c>
    </row>
    <row r="2452" spans="1:17">
      <c r="A2452" s="290" t="s">
        <v>4075</v>
      </c>
      <c r="B2452" s="290" t="s">
        <v>6979</v>
      </c>
      <c r="C2452" s="290" t="s">
        <v>3078</v>
      </c>
      <c r="P2452" s="290" t="s">
        <v>3078</v>
      </c>
      <c r="Q2452" s="290" t="s">
        <v>6979</v>
      </c>
    </row>
    <row r="2453" spans="1:17">
      <c r="A2453" s="239" t="s">
        <v>4524</v>
      </c>
      <c r="B2453" s="239" t="s">
        <v>5360</v>
      </c>
      <c r="C2453" s="291" t="s">
        <v>1638</v>
      </c>
      <c r="P2453" s="291" t="s">
        <v>1638</v>
      </c>
      <c r="Q2453" s="239" t="s">
        <v>5360</v>
      </c>
    </row>
    <row r="2454" spans="1:17">
      <c r="A2454" s="239" t="s">
        <v>4524</v>
      </c>
      <c r="B2454" s="239" t="s">
        <v>5337</v>
      </c>
      <c r="C2454" s="291" t="s">
        <v>1613</v>
      </c>
      <c r="P2454" s="291" t="s">
        <v>1613</v>
      </c>
      <c r="Q2454" s="239" t="s">
        <v>5337</v>
      </c>
    </row>
    <row r="2455" spans="1:17">
      <c r="A2455" s="239" t="s">
        <v>4077</v>
      </c>
      <c r="B2455" s="239" t="s">
        <v>6468</v>
      </c>
      <c r="C2455" s="291" t="s">
        <v>2588</v>
      </c>
      <c r="P2455" s="291" t="s">
        <v>2588</v>
      </c>
      <c r="Q2455" s="239" t="s">
        <v>6468</v>
      </c>
    </row>
    <row r="2456" spans="1:17">
      <c r="A2456" s="239" t="s">
        <v>4077</v>
      </c>
      <c r="B2456" s="239" t="s">
        <v>6502</v>
      </c>
      <c r="C2456" s="291" t="s">
        <v>2631</v>
      </c>
      <c r="P2456" s="291" t="s">
        <v>2631</v>
      </c>
      <c r="Q2456" s="239" t="s">
        <v>6502</v>
      </c>
    </row>
    <row r="2457" spans="1:17">
      <c r="A2457" s="290" t="s">
        <v>4076</v>
      </c>
      <c r="B2457" s="290" t="s">
        <v>5954</v>
      </c>
      <c r="C2457" s="290" t="s">
        <v>2043</v>
      </c>
      <c r="P2457" s="290" t="s">
        <v>2043</v>
      </c>
      <c r="Q2457" s="290" t="s">
        <v>5954</v>
      </c>
    </row>
    <row r="2458" spans="1:17">
      <c r="A2458" s="290" t="s">
        <v>4519</v>
      </c>
      <c r="B2458" s="290" t="s">
        <v>5449</v>
      </c>
      <c r="C2458" s="290" t="s">
        <v>5450</v>
      </c>
      <c r="P2458" s="290" t="s">
        <v>5450</v>
      </c>
      <c r="Q2458" s="290" t="s">
        <v>5449</v>
      </c>
    </row>
    <row r="2459" spans="1:17">
      <c r="A2459" s="290" t="s">
        <v>4519</v>
      </c>
      <c r="B2459" s="290" t="s">
        <v>5075</v>
      </c>
      <c r="C2459" s="290" t="s">
        <v>1315</v>
      </c>
      <c r="P2459" s="290" t="s">
        <v>1315</v>
      </c>
      <c r="Q2459" s="290" t="s">
        <v>5075</v>
      </c>
    </row>
    <row r="2460" spans="1:17">
      <c r="A2460" s="239" t="s">
        <v>4524</v>
      </c>
      <c r="B2460" s="239" t="s">
        <v>4939</v>
      </c>
      <c r="C2460" s="291" t="s">
        <v>1167</v>
      </c>
      <c r="P2460" s="291" t="s">
        <v>1167</v>
      </c>
      <c r="Q2460" s="239" t="s">
        <v>4939</v>
      </c>
    </row>
    <row r="2461" spans="1:17">
      <c r="A2461" s="239" t="s">
        <v>4524</v>
      </c>
      <c r="B2461" s="239" t="s">
        <v>5373</v>
      </c>
      <c r="C2461" s="291" t="s">
        <v>1653</v>
      </c>
      <c r="P2461" s="291" t="s">
        <v>1653</v>
      </c>
      <c r="Q2461" s="239" t="s">
        <v>5373</v>
      </c>
    </row>
    <row r="2462" spans="1:17">
      <c r="A2462" s="239" t="s">
        <v>5665</v>
      </c>
      <c r="B2462" s="239" t="s">
        <v>7170</v>
      </c>
      <c r="C2462" s="291" t="s">
        <v>3275</v>
      </c>
      <c r="P2462" s="291" t="s">
        <v>3275</v>
      </c>
      <c r="Q2462" s="239" t="s">
        <v>7170</v>
      </c>
    </row>
    <row r="2463" spans="1:17">
      <c r="A2463" s="290" t="s">
        <v>4519</v>
      </c>
      <c r="B2463" s="290" t="s">
        <v>4973</v>
      </c>
      <c r="C2463" s="290" t="s">
        <v>1201</v>
      </c>
      <c r="P2463" s="290" t="s">
        <v>1201</v>
      </c>
      <c r="Q2463" s="290" t="s">
        <v>4973</v>
      </c>
    </row>
    <row r="2464" spans="1:17">
      <c r="A2464" s="290" t="s">
        <v>4519</v>
      </c>
      <c r="B2464" s="290" t="s">
        <v>5172</v>
      </c>
      <c r="C2464" s="290" t="s">
        <v>1422</v>
      </c>
      <c r="P2464" s="290" t="s">
        <v>1422</v>
      </c>
      <c r="Q2464" s="290" t="s">
        <v>5172</v>
      </c>
    </row>
    <row r="2465" spans="1:17">
      <c r="A2465" s="239" t="s">
        <v>4524</v>
      </c>
      <c r="B2465" s="239" t="s">
        <v>4849</v>
      </c>
      <c r="C2465" s="291" t="s">
        <v>1074</v>
      </c>
      <c r="P2465" s="291" t="s">
        <v>1074</v>
      </c>
      <c r="Q2465" s="239" t="s">
        <v>4849</v>
      </c>
    </row>
    <row r="2466" spans="1:17">
      <c r="A2466" s="290" t="s">
        <v>4519</v>
      </c>
      <c r="B2466" s="290" t="s">
        <v>5149</v>
      </c>
      <c r="C2466" s="290" t="s">
        <v>1398</v>
      </c>
      <c r="P2466" s="290" t="s">
        <v>1398</v>
      </c>
      <c r="Q2466" s="290" t="s">
        <v>5149</v>
      </c>
    </row>
    <row r="2467" spans="1:17">
      <c r="A2467" s="239" t="s">
        <v>4077</v>
      </c>
      <c r="B2467" s="239" t="s">
        <v>6643</v>
      </c>
      <c r="C2467" s="291" t="s">
        <v>2780</v>
      </c>
      <c r="P2467" s="291" t="s">
        <v>2780</v>
      </c>
      <c r="Q2467" s="239" t="s">
        <v>6643</v>
      </c>
    </row>
    <row r="2468" spans="1:17">
      <c r="A2468" s="290" t="s">
        <v>4076</v>
      </c>
      <c r="B2468" s="290" t="s">
        <v>6147</v>
      </c>
      <c r="C2468" s="290" t="s">
        <v>2252</v>
      </c>
      <c r="P2468" s="290" t="s">
        <v>2252</v>
      </c>
      <c r="Q2468" s="290" t="s">
        <v>6147</v>
      </c>
    </row>
    <row r="2469" spans="1:17">
      <c r="A2469" s="239" t="s">
        <v>4077</v>
      </c>
      <c r="B2469" s="239" t="s">
        <v>6608</v>
      </c>
      <c r="C2469" s="291" t="s">
        <v>2741</v>
      </c>
      <c r="P2469" s="291" t="s">
        <v>2741</v>
      </c>
      <c r="Q2469" s="239" t="s">
        <v>6608</v>
      </c>
    </row>
    <row r="2470" spans="1:17">
      <c r="A2470" s="290" t="s">
        <v>4076</v>
      </c>
      <c r="B2470" s="290" t="s">
        <v>4328</v>
      </c>
      <c r="C2470" s="290" t="s">
        <v>547</v>
      </c>
      <c r="P2470" s="290" t="s">
        <v>547</v>
      </c>
      <c r="Q2470" s="290" t="s">
        <v>4328</v>
      </c>
    </row>
    <row r="2471" spans="1:17">
      <c r="A2471" s="290" t="s">
        <v>4076</v>
      </c>
      <c r="B2471" s="290" t="s">
        <v>4556</v>
      </c>
      <c r="C2471" s="290" t="s">
        <v>786</v>
      </c>
      <c r="P2471" s="290" t="s">
        <v>786</v>
      </c>
      <c r="Q2471" s="290" t="s">
        <v>4556</v>
      </c>
    </row>
    <row r="2472" spans="1:17">
      <c r="A2472" s="290" t="s">
        <v>4076</v>
      </c>
      <c r="B2472" s="290" t="s">
        <v>4364</v>
      </c>
      <c r="C2472" s="290" t="s">
        <v>586</v>
      </c>
      <c r="P2472" s="290" t="s">
        <v>586</v>
      </c>
      <c r="Q2472" s="290" t="s">
        <v>4364</v>
      </c>
    </row>
    <row r="2473" spans="1:17">
      <c r="A2473" s="290" t="s">
        <v>4076</v>
      </c>
      <c r="B2473" s="290" t="s">
        <v>5887</v>
      </c>
      <c r="C2473" s="290" t="s">
        <v>1978</v>
      </c>
      <c r="P2473" s="290" t="s">
        <v>1978</v>
      </c>
      <c r="Q2473" s="290" t="s">
        <v>5887</v>
      </c>
    </row>
    <row r="2474" spans="1:17">
      <c r="A2474" s="290" t="s">
        <v>4076</v>
      </c>
      <c r="B2474" s="290" t="s">
        <v>5792</v>
      </c>
      <c r="C2474" s="290" t="s">
        <v>1915</v>
      </c>
      <c r="P2474" s="290" t="s">
        <v>1915</v>
      </c>
      <c r="Q2474" s="290" t="s">
        <v>5792</v>
      </c>
    </row>
    <row r="2475" spans="1:17">
      <c r="A2475" s="239" t="s">
        <v>5665</v>
      </c>
      <c r="B2475" s="239" t="s">
        <v>5704</v>
      </c>
      <c r="C2475" s="291" t="s">
        <v>1812</v>
      </c>
      <c r="P2475" s="291" t="s">
        <v>1812</v>
      </c>
      <c r="Q2475" s="239" t="s">
        <v>5704</v>
      </c>
    </row>
    <row r="2476" spans="1:17">
      <c r="A2476" s="239" t="s">
        <v>5665</v>
      </c>
      <c r="B2476" s="239" t="s">
        <v>5705</v>
      </c>
      <c r="C2476" s="291" t="s">
        <v>1813</v>
      </c>
      <c r="P2476" s="291" t="s">
        <v>1813</v>
      </c>
      <c r="Q2476" s="239" t="s">
        <v>5705</v>
      </c>
    </row>
    <row r="2477" spans="1:17">
      <c r="A2477" s="290" t="s">
        <v>4076</v>
      </c>
      <c r="B2477" s="290" t="s">
        <v>6278</v>
      </c>
      <c r="C2477" s="290" t="s">
        <v>2403</v>
      </c>
      <c r="P2477" s="290" t="s">
        <v>2403</v>
      </c>
      <c r="Q2477" s="290" t="s">
        <v>6278</v>
      </c>
    </row>
    <row r="2478" spans="1:17">
      <c r="A2478" s="290" t="s">
        <v>4076</v>
      </c>
      <c r="B2478" s="290" t="s">
        <v>4337</v>
      </c>
      <c r="C2478" s="290" t="s">
        <v>557</v>
      </c>
      <c r="P2478" s="290" t="s">
        <v>557</v>
      </c>
      <c r="Q2478" s="290" t="s">
        <v>4337</v>
      </c>
    </row>
    <row r="2479" spans="1:17">
      <c r="A2479" s="290" t="s">
        <v>4076</v>
      </c>
      <c r="B2479" s="290" t="s">
        <v>4366</v>
      </c>
      <c r="C2479" s="290" t="s">
        <v>588</v>
      </c>
      <c r="P2479" s="290" t="s">
        <v>588</v>
      </c>
      <c r="Q2479" s="290" t="s">
        <v>4366</v>
      </c>
    </row>
    <row r="2480" spans="1:17">
      <c r="A2480" s="290" t="s">
        <v>4076</v>
      </c>
      <c r="B2480" s="290" t="s">
        <v>4391</v>
      </c>
      <c r="C2480" s="290" t="s">
        <v>617</v>
      </c>
      <c r="P2480" s="290" t="s">
        <v>617</v>
      </c>
      <c r="Q2480" s="290" t="s">
        <v>4391</v>
      </c>
    </row>
    <row r="2481" spans="1:17">
      <c r="A2481" s="290" t="s">
        <v>4076</v>
      </c>
      <c r="B2481" s="290" t="s">
        <v>4399</v>
      </c>
      <c r="C2481" s="290" t="s">
        <v>4400</v>
      </c>
      <c r="P2481" s="290" t="s">
        <v>4400</v>
      </c>
      <c r="Q2481" s="290" t="s">
        <v>4399</v>
      </c>
    </row>
    <row r="2482" spans="1:17">
      <c r="A2482" s="290" t="s">
        <v>4076</v>
      </c>
      <c r="B2482" s="290" t="s">
        <v>4353</v>
      </c>
      <c r="C2482" s="290" t="s">
        <v>575</v>
      </c>
      <c r="P2482" s="290" t="s">
        <v>575</v>
      </c>
      <c r="Q2482" s="290" t="s">
        <v>4353</v>
      </c>
    </row>
    <row r="2483" spans="1:17">
      <c r="A2483" s="290" t="s">
        <v>4076</v>
      </c>
      <c r="B2483" s="290" t="s">
        <v>5939</v>
      </c>
      <c r="C2483" s="290" t="s">
        <v>2024</v>
      </c>
      <c r="P2483" s="290" t="s">
        <v>2024</v>
      </c>
      <c r="Q2483" s="290" t="s">
        <v>5939</v>
      </c>
    </row>
    <row r="2484" spans="1:17">
      <c r="A2484" s="290" t="s">
        <v>4076</v>
      </c>
      <c r="B2484" s="290" t="s">
        <v>5940</v>
      </c>
      <c r="C2484" s="290" t="s">
        <v>2025</v>
      </c>
      <c r="P2484" s="290" t="s">
        <v>2025</v>
      </c>
      <c r="Q2484" s="290" t="s">
        <v>5940</v>
      </c>
    </row>
    <row r="2485" spans="1:17">
      <c r="A2485" s="290" t="s">
        <v>4076</v>
      </c>
      <c r="B2485" s="290" t="s">
        <v>5941</v>
      </c>
      <c r="C2485" s="290" t="s">
        <v>2026</v>
      </c>
      <c r="P2485" s="290" t="s">
        <v>2026</v>
      </c>
      <c r="Q2485" s="290" t="s">
        <v>5941</v>
      </c>
    </row>
    <row r="2486" spans="1:17">
      <c r="A2486" s="290" t="s">
        <v>4076</v>
      </c>
      <c r="B2486" s="290" t="s">
        <v>5100</v>
      </c>
      <c r="C2486" s="290" t="s">
        <v>1343</v>
      </c>
      <c r="P2486" s="290" t="s">
        <v>1343</v>
      </c>
      <c r="Q2486" s="290" t="s">
        <v>5100</v>
      </c>
    </row>
    <row r="2487" spans="1:17">
      <c r="A2487" s="290" t="s">
        <v>4076</v>
      </c>
      <c r="B2487" s="290" t="s">
        <v>4354</v>
      </c>
      <c r="C2487" s="290" t="s">
        <v>576</v>
      </c>
      <c r="P2487" s="290" t="s">
        <v>576</v>
      </c>
      <c r="Q2487" s="290" t="s">
        <v>4354</v>
      </c>
    </row>
    <row r="2488" spans="1:17">
      <c r="A2488" s="239" t="s">
        <v>4077</v>
      </c>
      <c r="B2488" s="239" t="s">
        <v>6437</v>
      </c>
      <c r="C2488" s="291" t="s">
        <v>2557</v>
      </c>
      <c r="P2488" s="291" t="s">
        <v>2557</v>
      </c>
      <c r="Q2488" s="239" t="s">
        <v>6437</v>
      </c>
    </row>
    <row r="2489" spans="1:17">
      <c r="A2489" s="290" t="s">
        <v>4076</v>
      </c>
      <c r="B2489" s="290" t="s">
        <v>5982</v>
      </c>
      <c r="C2489" s="290" t="s">
        <v>2073</v>
      </c>
      <c r="P2489" s="290" t="s">
        <v>2073</v>
      </c>
      <c r="Q2489" s="290" t="s">
        <v>5982</v>
      </c>
    </row>
    <row r="2490" spans="1:17">
      <c r="A2490" s="239" t="s">
        <v>4077</v>
      </c>
      <c r="B2490" s="239" t="s">
        <v>6476</v>
      </c>
      <c r="C2490" s="291" t="s">
        <v>2596</v>
      </c>
      <c r="P2490" s="291" t="s">
        <v>2596</v>
      </c>
      <c r="Q2490" s="239" t="s">
        <v>6476</v>
      </c>
    </row>
    <row r="2491" spans="1:17">
      <c r="A2491" s="290" t="s">
        <v>4076</v>
      </c>
      <c r="B2491" s="290" t="s">
        <v>6291</v>
      </c>
      <c r="C2491" s="290" t="s">
        <v>2414</v>
      </c>
      <c r="P2491" s="290" t="s">
        <v>2414</v>
      </c>
      <c r="Q2491" s="290" t="s">
        <v>6291</v>
      </c>
    </row>
    <row r="2492" spans="1:17">
      <c r="A2492" s="290" t="s">
        <v>4076</v>
      </c>
      <c r="B2492" s="290" t="s">
        <v>6292</v>
      </c>
      <c r="C2492" s="290" t="s">
        <v>2415</v>
      </c>
      <c r="P2492" s="290" t="s">
        <v>2415</v>
      </c>
      <c r="Q2492" s="290" t="s">
        <v>6292</v>
      </c>
    </row>
    <row r="2493" spans="1:17">
      <c r="A2493" s="290" t="s">
        <v>4076</v>
      </c>
      <c r="B2493" s="290" t="s">
        <v>6302</v>
      </c>
      <c r="C2493" s="290" t="s">
        <v>2425</v>
      </c>
      <c r="P2493" s="290" t="s">
        <v>2425</v>
      </c>
      <c r="Q2493" s="290" t="s">
        <v>6302</v>
      </c>
    </row>
    <row r="2494" spans="1:17">
      <c r="A2494" s="290" t="s">
        <v>4076</v>
      </c>
      <c r="B2494" s="290" t="s">
        <v>2431</v>
      </c>
      <c r="C2494" s="290" t="s">
        <v>2430</v>
      </c>
      <c r="P2494" s="290" t="s">
        <v>2430</v>
      </c>
      <c r="Q2494" s="290" t="s">
        <v>2431</v>
      </c>
    </row>
    <row r="2495" spans="1:17">
      <c r="A2495" s="290" t="s">
        <v>4076</v>
      </c>
      <c r="B2495" s="290" t="s">
        <v>4553</v>
      </c>
      <c r="C2495" s="290" t="s">
        <v>783</v>
      </c>
      <c r="P2495" s="290" t="s">
        <v>783</v>
      </c>
      <c r="Q2495" s="290" t="s">
        <v>4553</v>
      </c>
    </row>
    <row r="2496" spans="1:17">
      <c r="A2496" s="290" t="s">
        <v>4076</v>
      </c>
      <c r="B2496" s="290" t="s">
        <v>4943</v>
      </c>
      <c r="C2496" s="290" t="s">
        <v>1171</v>
      </c>
      <c r="P2496" s="290" t="s">
        <v>1171</v>
      </c>
      <c r="Q2496" s="290" t="s">
        <v>4943</v>
      </c>
    </row>
    <row r="2497" spans="1:17">
      <c r="A2497" s="239" t="s">
        <v>4077</v>
      </c>
      <c r="B2497" s="239" t="s">
        <v>6418</v>
      </c>
      <c r="C2497" s="291" t="s">
        <v>2536</v>
      </c>
      <c r="P2497" s="291" t="s">
        <v>2536</v>
      </c>
      <c r="Q2497" s="239" t="s">
        <v>6418</v>
      </c>
    </row>
    <row r="2498" spans="1:17">
      <c r="A2498" s="239" t="s">
        <v>4077</v>
      </c>
      <c r="B2498" s="239" t="s">
        <v>6419</v>
      </c>
      <c r="C2498" s="291" t="s">
        <v>2537</v>
      </c>
      <c r="P2498" s="291" t="s">
        <v>2537</v>
      </c>
      <c r="Q2498" s="239" t="s">
        <v>6419</v>
      </c>
    </row>
    <row r="2499" spans="1:17">
      <c r="A2499" s="290" t="s">
        <v>4076</v>
      </c>
      <c r="B2499" s="290" t="s">
        <v>4462</v>
      </c>
      <c r="C2499" s="290" t="s">
        <v>685</v>
      </c>
      <c r="P2499" s="290" t="s">
        <v>685</v>
      </c>
      <c r="Q2499" s="290" t="s">
        <v>4462</v>
      </c>
    </row>
    <row r="2500" spans="1:17">
      <c r="A2500" s="292" t="s">
        <v>4077</v>
      </c>
      <c r="B2500" s="239" t="s">
        <v>6420</v>
      </c>
      <c r="C2500" s="291" t="s">
        <v>2538</v>
      </c>
      <c r="P2500" s="291" t="s">
        <v>2538</v>
      </c>
      <c r="Q2500" s="239" t="s">
        <v>6420</v>
      </c>
    </row>
    <row r="2501" spans="1:17">
      <c r="A2501" s="292" t="s">
        <v>4077</v>
      </c>
      <c r="B2501" s="239" t="s">
        <v>6615</v>
      </c>
      <c r="C2501" s="291" t="s">
        <v>2748</v>
      </c>
      <c r="P2501" s="291" t="s">
        <v>2748</v>
      </c>
      <c r="Q2501" s="239" t="s">
        <v>6615</v>
      </c>
    </row>
    <row r="2502" spans="1:17">
      <c r="A2502" s="292" t="s">
        <v>4077</v>
      </c>
      <c r="B2502" s="239" t="s">
        <v>6617</v>
      </c>
      <c r="C2502" s="291" t="s">
        <v>2750</v>
      </c>
      <c r="P2502" s="291" t="s">
        <v>2750</v>
      </c>
      <c r="Q2502" s="239" t="s">
        <v>6617</v>
      </c>
    </row>
    <row r="2503" spans="1:17">
      <c r="A2503" s="292" t="s">
        <v>4077</v>
      </c>
      <c r="B2503" s="239" t="s">
        <v>6509</v>
      </c>
      <c r="C2503" s="291" t="s">
        <v>2638</v>
      </c>
      <c r="P2503" s="291" t="s">
        <v>2638</v>
      </c>
      <c r="Q2503" s="239" t="s">
        <v>6509</v>
      </c>
    </row>
    <row r="2504" spans="1:17">
      <c r="A2504" s="292" t="s">
        <v>4077</v>
      </c>
      <c r="B2504" s="239" t="s">
        <v>2598</v>
      </c>
      <c r="C2504" s="291" t="s">
        <v>2597</v>
      </c>
      <c r="P2504" s="291" t="s">
        <v>2597</v>
      </c>
      <c r="Q2504" s="239" t="s">
        <v>2598</v>
      </c>
    </row>
    <row r="2505" spans="1:17">
      <c r="A2505" s="292" t="s">
        <v>4077</v>
      </c>
      <c r="B2505" s="239" t="s">
        <v>6471</v>
      </c>
      <c r="C2505" s="291" t="s">
        <v>2591</v>
      </c>
      <c r="P2505" s="291" t="s">
        <v>2591</v>
      </c>
      <c r="Q2505" s="239" t="s">
        <v>6471</v>
      </c>
    </row>
    <row r="2506" spans="1:17">
      <c r="A2506" s="239" t="s">
        <v>4077</v>
      </c>
      <c r="B2506" s="239" t="s">
        <v>6721</v>
      </c>
      <c r="C2506" s="291" t="s">
        <v>6722</v>
      </c>
      <c r="P2506" s="291" t="s">
        <v>6722</v>
      </c>
      <c r="Q2506" s="239" t="s">
        <v>6721</v>
      </c>
    </row>
    <row r="2507" spans="1:17">
      <c r="A2507" s="292" t="s">
        <v>4077</v>
      </c>
      <c r="B2507" s="239" t="s">
        <v>2685</v>
      </c>
      <c r="C2507" s="291" t="s">
        <v>2684</v>
      </c>
      <c r="P2507" s="291" t="s">
        <v>2684</v>
      </c>
      <c r="Q2507" s="239" t="s">
        <v>2685</v>
      </c>
    </row>
    <row r="2508" spans="1:17">
      <c r="A2508" s="292" t="s">
        <v>4077</v>
      </c>
      <c r="B2508" s="239" t="s">
        <v>6421</v>
      </c>
      <c r="C2508" s="291" t="s">
        <v>2539</v>
      </c>
      <c r="P2508" s="291" t="s">
        <v>2539</v>
      </c>
      <c r="Q2508" s="239" t="s">
        <v>6421</v>
      </c>
    </row>
    <row r="2509" spans="1:17">
      <c r="A2509" s="292" t="s">
        <v>4077</v>
      </c>
      <c r="B2509" s="239" t="s">
        <v>2541</v>
      </c>
      <c r="C2509" s="291" t="s">
        <v>2540</v>
      </c>
      <c r="P2509" s="291" t="s">
        <v>2540</v>
      </c>
      <c r="Q2509" s="239" t="s">
        <v>2541</v>
      </c>
    </row>
    <row r="2510" spans="1:17">
      <c r="A2510" s="292" t="s">
        <v>4077</v>
      </c>
      <c r="B2510" s="239" t="s">
        <v>6635</v>
      </c>
      <c r="C2510" s="291" t="s">
        <v>2772</v>
      </c>
      <c r="P2510" s="291" t="s">
        <v>2772</v>
      </c>
      <c r="Q2510" s="239" t="s">
        <v>6635</v>
      </c>
    </row>
    <row r="2511" spans="1:17">
      <c r="A2511" s="292" t="s">
        <v>4077</v>
      </c>
      <c r="B2511" s="239" t="s">
        <v>6487</v>
      </c>
      <c r="C2511" s="291" t="s">
        <v>2614</v>
      </c>
      <c r="P2511" s="291" t="s">
        <v>2614</v>
      </c>
      <c r="Q2511" s="239" t="s">
        <v>6487</v>
      </c>
    </row>
    <row r="2512" spans="1:17">
      <c r="A2512" s="292" t="s">
        <v>4077</v>
      </c>
      <c r="B2512" s="239" t="s">
        <v>6492</v>
      </c>
      <c r="C2512" s="291" t="s">
        <v>2619</v>
      </c>
      <c r="P2512" s="291" t="s">
        <v>2619</v>
      </c>
      <c r="Q2512" s="239" t="s">
        <v>6492</v>
      </c>
    </row>
    <row r="2513" spans="1:17">
      <c r="A2513" s="292" t="s">
        <v>4077</v>
      </c>
      <c r="B2513" s="239" t="s">
        <v>6473</v>
      </c>
      <c r="C2513" s="291" t="s">
        <v>2593</v>
      </c>
      <c r="P2513" s="291" t="s">
        <v>2593</v>
      </c>
      <c r="Q2513" s="239" t="s">
        <v>6473</v>
      </c>
    </row>
    <row r="2514" spans="1:17">
      <c r="A2514" s="292" t="s">
        <v>4077</v>
      </c>
      <c r="B2514" s="239" t="s">
        <v>6623</v>
      </c>
      <c r="C2514" s="291" t="s">
        <v>2760</v>
      </c>
      <c r="P2514" s="291" t="s">
        <v>2760</v>
      </c>
      <c r="Q2514" s="239" t="s">
        <v>6623</v>
      </c>
    </row>
    <row r="2515" spans="1:17">
      <c r="A2515" s="292" t="s">
        <v>4077</v>
      </c>
      <c r="B2515" s="239" t="s">
        <v>6486</v>
      </c>
      <c r="C2515" s="291" t="s">
        <v>2611</v>
      </c>
      <c r="P2515" s="291" t="s">
        <v>2611</v>
      </c>
      <c r="Q2515" s="239" t="s">
        <v>6486</v>
      </c>
    </row>
    <row r="2516" spans="1:17">
      <c r="A2516" s="292" t="s">
        <v>4077</v>
      </c>
      <c r="B2516" s="239" t="s">
        <v>6561</v>
      </c>
      <c r="C2516" s="291" t="s">
        <v>2692</v>
      </c>
      <c r="P2516" s="291" t="s">
        <v>2692</v>
      </c>
      <c r="Q2516" s="239" t="s">
        <v>6561</v>
      </c>
    </row>
    <row r="2517" spans="1:17">
      <c r="A2517" s="292" t="s">
        <v>4077</v>
      </c>
      <c r="B2517" s="239" t="s">
        <v>6472</v>
      </c>
      <c r="C2517" s="291" t="s">
        <v>2592</v>
      </c>
      <c r="P2517" s="291" t="s">
        <v>2592</v>
      </c>
      <c r="Q2517" s="239" t="s">
        <v>6472</v>
      </c>
    </row>
    <row r="2518" spans="1:17">
      <c r="A2518" s="292" t="s">
        <v>4077</v>
      </c>
      <c r="B2518" s="239" t="s">
        <v>6551</v>
      </c>
      <c r="C2518" s="291" t="s">
        <v>2680</v>
      </c>
      <c r="P2518" s="291" t="s">
        <v>2680</v>
      </c>
      <c r="Q2518" s="239" t="s">
        <v>6551</v>
      </c>
    </row>
    <row r="2519" spans="1:17">
      <c r="A2519" s="292" t="s">
        <v>4077</v>
      </c>
      <c r="B2519" s="239" t="s">
        <v>6558</v>
      </c>
      <c r="C2519" s="291" t="s">
        <v>2689</v>
      </c>
      <c r="P2519" s="291" t="s">
        <v>2689</v>
      </c>
      <c r="Q2519" s="239" t="s">
        <v>6558</v>
      </c>
    </row>
    <row r="2520" spans="1:17">
      <c r="A2520" s="292" t="s">
        <v>4077</v>
      </c>
      <c r="B2520" s="239" t="s">
        <v>6570</v>
      </c>
      <c r="C2520" s="291" t="s">
        <v>2701</v>
      </c>
      <c r="P2520" s="291" t="s">
        <v>2701</v>
      </c>
      <c r="Q2520" s="239" t="s">
        <v>6570</v>
      </c>
    </row>
    <row r="2521" spans="1:17">
      <c r="A2521" s="290" t="s">
        <v>4076</v>
      </c>
      <c r="B2521" s="290" t="s">
        <v>4715</v>
      </c>
      <c r="C2521" s="290" t="s">
        <v>931</v>
      </c>
      <c r="P2521" s="290" t="s">
        <v>931</v>
      </c>
      <c r="Q2521" s="290" t="s">
        <v>4715</v>
      </c>
    </row>
    <row r="2522" spans="1:17">
      <c r="A2522" s="292" t="s">
        <v>4077</v>
      </c>
      <c r="B2522" s="239" t="s">
        <v>6394</v>
      </c>
      <c r="C2522" s="291" t="s">
        <v>2512</v>
      </c>
      <c r="P2522" s="291" t="s">
        <v>2512</v>
      </c>
      <c r="Q2522" s="239" t="s">
        <v>6394</v>
      </c>
    </row>
    <row r="2523" spans="1:17">
      <c r="A2523" s="292" t="s">
        <v>4077</v>
      </c>
      <c r="B2523" s="239" t="s">
        <v>6395</v>
      </c>
      <c r="C2523" s="291" t="s">
        <v>2513</v>
      </c>
      <c r="P2523" s="291" t="s">
        <v>2513</v>
      </c>
      <c r="Q2523" s="239" t="s">
        <v>6395</v>
      </c>
    </row>
    <row r="2524" spans="1:17">
      <c r="A2524" s="292" t="s">
        <v>4077</v>
      </c>
      <c r="B2524" s="239" t="s">
        <v>6397</v>
      </c>
      <c r="C2524" s="291" t="s">
        <v>2515</v>
      </c>
      <c r="P2524" s="291" t="s">
        <v>2515</v>
      </c>
      <c r="Q2524" s="239" t="s">
        <v>6397</v>
      </c>
    </row>
    <row r="2525" spans="1:17">
      <c r="A2525" s="239" t="s">
        <v>7623</v>
      </c>
      <c r="B2525" s="239" t="s">
        <v>7876</v>
      </c>
      <c r="C2525" s="291" t="s">
        <v>4037</v>
      </c>
      <c r="P2525" s="291" t="s">
        <v>4037</v>
      </c>
      <c r="Q2525" s="239" t="s">
        <v>7876</v>
      </c>
    </row>
    <row r="2526" spans="1:17">
      <c r="A2526" s="290" t="s">
        <v>4076</v>
      </c>
      <c r="B2526" s="290" t="s">
        <v>4338</v>
      </c>
      <c r="C2526" s="290" t="s">
        <v>558</v>
      </c>
      <c r="P2526" s="290" t="s">
        <v>558</v>
      </c>
      <c r="Q2526" s="290" t="s">
        <v>4338</v>
      </c>
    </row>
    <row r="2527" spans="1:17">
      <c r="A2527" s="292" t="s">
        <v>4077</v>
      </c>
      <c r="B2527" s="239" t="s">
        <v>6541</v>
      </c>
      <c r="C2527" s="291" t="s">
        <v>2670</v>
      </c>
      <c r="P2527" s="291" t="s">
        <v>2670</v>
      </c>
      <c r="Q2527" s="239" t="s">
        <v>6541</v>
      </c>
    </row>
    <row r="2528" spans="1:17">
      <c r="A2528" s="292" t="s">
        <v>4077</v>
      </c>
      <c r="B2528" s="239" t="s">
        <v>6422</v>
      </c>
      <c r="C2528" s="291" t="s">
        <v>2542</v>
      </c>
      <c r="P2528" s="291" t="s">
        <v>2542</v>
      </c>
      <c r="Q2528" s="239" t="s">
        <v>6422</v>
      </c>
    </row>
    <row r="2529" spans="1:17">
      <c r="A2529" s="292" t="s">
        <v>4077</v>
      </c>
      <c r="B2529" s="239" t="s">
        <v>6503</v>
      </c>
      <c r="C2529" s="291" t="s">
        <v>2632</v>
      </c>
      <c r="P2529" s="291" t="s">
        <v>2632</v>
      </c>
      <c r="Q2529" s="239" t="s">
        <v>6503</v>
      </c>
    </row>
    <row r="2530" spans="1:17">
      <c r="A2530" s="292" t="s">
        <v>4077</v>
      </c>
      <c r="B2530" s="239" t="s">
        <v>6425</v>
      </c>
      <c r="C2530" s="291" t="s">
        <v>2545</v>
      </c>
      <c r="P2530" s="291" t="s">
        <v>2545</v>
      </c>
      <c r="Q2530" s="239" t="s">
        <v>6425</v>
      </c>
    </row>
    <row r="2531" spans="1:17">
      <c r="A2531" s="292" t="s">
        <v>4077</v>
      </c>
      <c r="B2531" s="239" t="s">
        <v>6577</v>
      </c>
      <c r="C2531" s="291" t="s">
        <v>2708</v>
      </c>
      <c r="P2531" s="291" t="s">
        <v>2708</v>
      </c>
      <c r="Q2531" s="239" t="s">
        <v>6577</v>
      </c>
    </row>
    <row r="2532" spans="1:17">
      <c r="A2532" s="292" t="s">
        <v>4077</v>
      </c>
      <c r="B2532" s="239" t="s">
        <v>6675</v>
      </c>
      <c r="C2532" s="291" t="s">
        <v>2812</v>
      </c>
      <c r="P2532" s="291" t="s">
        <v>2812</v>
      </c>
      <c r="Q2532" s="239" t="s">
        <v>6675</v>
      </c>
    </row>
    <row r="2533" spans="1:17">
      <c r="A2533" s="292" t="s">
        <v>4077</v>
      </c>
      <c r="B2533" s="239" t="s">
        <v>6426</v>
      </c>
      <c r="C2533" s="291" t="s">
        <v>2546</v>
      </c>
      <c r="P2533" s="291" t="s">
        <v>2546</v>
      </c>
      <c r="Q2533" s="239" t="s">
        <v>6426</v>
      </c>
    </row>
    <row r="2534" spans="1:17">
      <c r="A2534" s="290" t="s">
        <v>4076</v>
      </c>
      <c r="B2534" s="290" t="s">
        <v>5942</v>
      </c>
      <c r="C2534" s="290" t="s">
        <v>2027</v>
      </c>
      <c r="P2534" s="290" t="s">
        <v>2027</v>
      </c>
      <c r="Q2534" s="290" t="s">
        <v>5942</v>
      </c>
    </row>
    <row r="2535" spans="1:17">
      <c r="A2535" s="290" t="s">
        <v>4076</v>
      </c>
      <c r="B2535" s="290" t="s">
        <v>4560</v>
      </c>
      <c r="C2535" s="290" t="s">
        <v>790</v>
      </c>
      <c r="P2535" s="290" t="s">
        <v>790</v>
      </c>
      <c r="Q2535" s="290" t="s">
        <v>4560</v>
      </c>
    </row>
    <row r="2536" spans="1:17">
      <c r="A2536" s="290" t="s">
        <v>4076</v>
      </c>
      <c r="B2536" s="290" t="s">
        <v>5943</v>
      </c>
      <c r="C2536" s="290" t="s">
        <v>2028</v>
      </c>
      <c r="P2536" s="290" t="s">
        <v>2028</v>
      </c>
      <c r="Q2536" s="290" t="s">
        <v>5943</v>
      </c>
    </row>
    <row r="2537" spans="1:17">
      <c r="A2537" s="290" t="s">
        <v>4076</v>
      </c>
      <c r="B2537" s="290" t="s">
        <v>4450</v>
      </c>
      <c r="C2537" s="290" t="s">
        <v>671</v>
      </c>
      <c r="P2537" s="290" t="s">
        <v>671</v>
      </c>
      <c r="Q2537" s="290" t="s">
        <v>4450</v>
      </c>
    </row>
    <row r="2538" spans="1:17">
      <c r="A2538" s="290" t="s">
        <v>4076</v>
      </c>
      <c r="B2538" s="290" t="s">
        <v>4551</v>
      </c>
      <c r="C2538" s="290" t="s">
        <v>781</v>
      </c>
      <c r="P2538" s="290" t="s">
        <v>781</v>
      </c>
      <c r="Q2538" s="290" t="s">
        <v>4551</v>
      </c>
    </row>
    <row r="2539" spans="1:17">
      <c r="A2539" s="290" t="s">
        <v>4076</v>
      </c>
      <c r="B2539" s="290" t="s">
        <v>4451</v>
      </c>
      <c r="C2539" s="290" t="s">
        <v>672</v>
      </c>
      <c r="P2539" s="290" t="s">
        <v>672</v>
      </c>
      <c r="Q2539" s="290" t="s">
        <v>4451</v>
      </c>
    </row>
    <row r="2540" spans="1:17">
      <c r="A2540" s="290" t="s">
        <v>4076</v>
      </c>
      <c r="B2540" s="290" t="s">
        <v>4452</v>
      </c>
      <c r="C2540" s="290" t="s">
        <v>4453</v>
      </c>
      <c r="P2540" s="290" t="s">
        <v>4453</v>
      </c>
      <c r="Q2540" s="290" t="s">
        <v>4452</v>
      </c>
    </row>
    <row r="2541" spans="1:17">
      <c r="A2541" s="290" t="s">
        <v>4076</v>
      </c>
      <c r="B2541" s="290" t="s">
        <v>674</v>
      </c>
      <c r="C2541" s="290" t="s">
        <v>673</v>
      </c>
      <c r="P2541" s="290" t="s">
        <v>673</v>
      </c>
      <c r="Q2541" s="290" t="s">
        <v>674</v>
      </c>
    </row>
    <row r="2542" spans="1:17">
      <c r="A2542" s="290" t="s">
        <v>4076</v>
      </c>
      <c r="B2542" s="290" t="s">
        <v>6191</v>
      </c>
      <c r="C2542" s="290" t="s">
        <v>2308</v>
      </c>
      <c r="P2542" s="290" t="s">
        <v>2308</v>
      </c>
      <c r="Q2542" s="290" t="s">
        <v>6191</v>
      </c>
    </row>
    <row r="2543" spans="1:17">
      <c r="A2543" s="290" t="s">
        <v>4076</v>
      </c>
      <c r="B2543" s="290" t="s">
        <v>5776</v>
      </c>
      <c r="C2543" s="290" t="s">
        <v>1895</v>
      </c>
      <c r="P2543" s="290" t="s">
        <v>1895</v>
      </c>
      <c r="Q2543" s="290" t="s">
        <v>5776</v>
      </c>
    </row>
    <row r="2544" spans="1:17">
      <c r="A2544" s="290" t="s">
        <v>4076</v>
      </c>
      <c r="B2544" s="290" t="s">
        <v>5847</v>
      </c>
      <c r="C2544" s="290" t="s">
        <v>1970</v>
      </c>
      <c r="P2544" s="290" t="s">
        <v>1970</v>
      </c>
      <c r="Q2544" s="290" t="s">
        <v>5847</v>
      </c>
    </row>
    <row r="2545" spans="1:17">
      <c r="A2545" s="290" t="s">
        <v>4076</v>
      </c>
      <c r="B2545" s="290" t="s">
        <v>5791</v>
      </c>
      <c r="C2545" s="290" t="s">
        <v>1914</v>
      </c>
      <c r="P2545" s="290" t="s">
        <v>1914</v>
      </c>
      <c r="Q2545" s="290" t="s">
        <v>5791</v>
      </c>
    </row>
    <row r="2546" spans="1:17">
      <c r="A2546" s="290" t="s">
        <v>4076</v>
      </c>
      <c r="B2546" s="290" t="s">
        <v>5790</v>
      </c>
      <c r="C2546" s="290" t="s">
        <v>1911</v>
      </c>
      <c r="P2546" s="290" t="s">
        <v>1911</v>
      </c>
      <c r="Q2546" s="290" t="s">
        <v>5790</v>
      </c>
    </row>
    <row r="2547" spans="1:17">
      <c r="A2547" s="292" t="s">
        <v>4077</v>
      </c>
      <c r="B2547" s="239" t="s">
        <v>6427</v>
      </c>
      <c r="C2547" s="291" t="s">
        <v>2547</v>
      </c>
      <c r="P2547" s="291" t="s">
        <v>2547</v>
      </c>
      <c r="Q2547" s="239" t="s">
        <v>6427</v>
      </c>
    </row>
    <row r="2548" spans="1:17">
      <c r="A2548" s="292" t="s">
        <v>4077</v>
      </c>
      <c r="B2548" s="239" t="s">
        <v>6428</v>
      </c>
      <c r="C2548" s="291" t="s">
        <v>2548</v>
      </c>
      <c r="P2548" s="291" t="s">
        <v>2548</v>
      </c>
      <c r="Q2548" s="239" t="s">
        <v>6428</v>
      </c>
    </row>
    <row r="2549" spans="1:17">
      <c r="A2549" s="292" t="s">
        <v>4077</v>
      </c>
      <c r="B2549" s="239" t="s">
        <v>6624</v>
      </c>
      <c r="C2549" s="291" t="s">
        <v>2761</v>
      </c>
      <c r="P2549" s="291" t="s">
        <v>2761</v>
      </c>
      <c r="Q2549" s="239" t="s">
        <v>6624</v>
      </c>
    </row>
    <row r="2550" spans="1:17">
      <c r="A2550" s="239" t="s">
        <v>4524</v>
      </c>
      <c r="B2550" s="239" t="s">
        <v>4994</v>
      </c>
      <c r="C2550" s="291" t="s">
        <v>1222</v>
      </c>
      <c r="P2550" s="291" t="s">
        <v>1222</v>
      </c>
      <c r="Q2550" s="239" t="s">
        <v>4994</v>
      </c>
    </row>
    <row r="2551" spans="1:17">
      <c r="A2551" s="290" t="s">
        <v>4076</v>
      </c>
      <c r="B2551" s="290" t="s">
        <v>4344</v>
      </c>
      <c r="C2551" s="290" t="s">
        <v>564</v>
      </c>
      <c r="P2551" s="290" t="s">
        <v>564</v>
      </c>
      <c r="Q2551" s="290" t="s">
        <v>4344</v>
      </c>
    </row>
    <row r="2552" spans="1:17">
      <c r="A2552" s="290" t="s">
        <v>4076</v>
      </c>
      <c r="B2552" s="290" t="s">
        <v>6280</v>
      </c>
      <c r="C2552" s="290" t="s">
        <v>2405</v>
      </c>
      <c r="P2552" s="290" t="s">
        <v>2405</v>
      </c>
      <c r="Q2552" s="290" t="s">
        <v>6280</v>
      </c>
    </row>
    <row r="2553" spans="1:17">
      <c r="A2553" s="292" t="s">
        <v>4077</v>
      </c>
      <c r="B2553" s="239" t="s">
        <v>6429</v>
      </c>
      <c r="C2553" s="291" t="s">
        <v>2549</v>
      </c>
      <c r="P2553" s="291" t="s">
        <v>2549</v>
      </c>
      <c r="Q2553" s="239" t="s">
        <v>6429</v>
      </c>
    </row>
    <row r="2554" spans="1:17">
      <c r="A2554" s="290" t="s">
        <v>4076</v>
      </c>
      <c r="B2554" s="290" t="s">
        <v>5888</v>
      </c>
      <c r="C2554" s="290" t="s">
        <v>1979</v>
      </c>
      <c r="P2554" s="290" t="s">
        <v>1979</v>
      </c>
      <c r="Q2554" s="290" t="s">
        <v>5888</v>
      </c>
    </row>
    <row r="2555" spans="1:17">
      <c r="A2555" s="290" t="s">
        <v>4076</v>
      </c>
      <c r="B2555" s="290" t="s">
        <v>6294</v>
      </c>
      <c r="C2555" s="290" t="s">
        <v>2417</v>
      </c>
      <c r="P2555" s="290" t="s">
        <v>2417</v>
      </c>
      <c r="Q2555" s="290" t="s">
        <v>6294</v>
      </c>
    </row>
    <row r="2556" spans="1:17">
      <c r="A2556" s="290" t="s">
        <v>4076</v>
      </c>
      <c r="B2556" s="290" t="s">
        <v>5648</v>
      </c>
      <c r="C2556" s="290" t="s">
        <v>1753</v>
      </c>
      <c r="P2556" s="290" t="s">
        <v>1753</v>
      </c>
      <c r="Q2556" s="290" t="s">
        <v>5648</v>
      </c>
    </row>
    <row r="2557" spans="1:17">
      <c r="A2557" s="290" t="s">
        <v>4076</v>
      </c>
      <c r="B2557" s="290" t="s">
        <v>5642</v>
      </c>
      <c r="C2557" s="290" t="s">
        <v>1747</v>
      </c>
      <c r="P2557" s="290" t="s">
        <v>1747</v>
      </c>
      <c r="Q2557" s="290" t="s">
        <v>5642</v>
      </c>
    </row>
    <row r="2558" spans="1:17">
      <c r="A2558" s="290" t="s">
        <v>4076</v>
      </c>
      <c r="B2558" s="290" t="s">
        <v>6257</v>
      </c>
      <c r="C2558" s="290" t="s">
        <v>2378</v>
      </c>
      <c r="P2558" s="290" t="s">
        <v>2378</v>
      </c>
      <c r="Q2558" s="290" t="s">
        <v>6257</v>
      </c>
    </row>
    <row r="2559" spans="1:17">
      <c r="A2559" s="290" t="s">
        <v>4076</v>
      </c>
      <c r="B2559" s="290" t="s">
        <v>6258</v>
      </c>
      <c r="C2559" s="290" t="s">
        <v>2379</v>
      </c>
      <c r="P2559" s="290" t="s">
        <v>2379</v>
      </c>
      <c r="Q2559" s="290" t="s">
        <v>6258</v>
      </c>
    </row>
    <row r="2560" spans="1:17">
      <c r="A2560" s="239" t="s">
        <v>4076</v>
      </c>
      <c r="B2560" s="239" t="s">
        <v>6283</v>
      </c>
      <c r="C2560" s="291" t="s">
        <v>6284</v>
      </c>
      <c r="P2560" s="291" t="s">
        <v>6284</v>
      </c>
      <c r="Q2560" s="239" t="s">
        <v>6283</v>
      </c>
    </row>
    <row r="2561" spans="1:17">
      <c r="A2561" s="292" t="s">
        <v>4077</v>
      </c>
      <c r="B2561" s="239" t="s">
        <v>6459</v>
      </c>
      <c r="C2561" s="291" t="s">
        <v>2579</v>
      </c>
      <c r="P2561" s="291" t="s">
        <v>2579</v>
      </c>
      <c r="Q2561" s="239" t="s">
        <v>6459</v>
      </c>
    </row>
    <row r="2562" spans="1:17">
      <c r="A2562" s="292" t="s">
        <v>4077</v>
      </c>
      <c r="B2562" s="239" t="s">
        <v>6488</v>
      </c>
      <c r="C2562" s="291" t="s">
        <v>2615</v>
      </c>
      <c r="P2562" s="291" t="s">
        <v>2615</v>
      </c>
      <c r="Q2562" s="239" t="s">
        <v>6488</v>
      </c>
    </row>
    <row r="2563" spans="1:17">
      <c r="A2563" s="292" t="s">
        <v>4077</v>
      </c>
      <c r="B2563" s="239" t="s">
        <v>6564</v>
      </c>
      <c r="C2563" s="291" t="s">
        <v>2695</v>
      </c>
      <c r="P2563" s="291" t="s">
        <v>2695</v>
      </c>
      <c r="Q2563" s="239" t="s">
        <v>6564</v>
      </c>
    </row>
    <row r="2564" spans="1:17">
      <c r="A2564" s="290" t="s">
        <v>4076</v>
      </c>
      <c r="B2564" s="290" t="s">
        <v>5944</v>
      </c>
      <c r="C2564" s="290" t="s">
        <v>2029</v>
      </c>
      <c r="P2564" s="290" t="s">
        <v>2029</v>
      </c>
      <c r="Q2564" s="290" t="s">
        <v>5944</v>
      </c>
    </row>
    <row r="2565" spans="1:17">
      <c r="A2565" s="290" t="s">
        <v>4076</v>
      </c>
      <c r="B2565" s="290" t="s">
        <v>6056</v>
      </c>
      <c r="C2565" s="290" t="s">
        <v>2151</v>
      </c>
      <c r="P2565" s="290" t="s">
        <v>2151</v>
      </c>
      <c r="Q2565" s="290" t="s">
        <v>6056</v>
      </c>
    </row>
    <row r="2566" spans="1:17">
      <c r="A2566" s="290" t="s">
        <v>4076</v>
      </c>
      <c r="B2566" s="290" t="s">
        <v>4339</v>
      </c>
      <c r="C2566" s="290" t="s">
        <v>559</v>
      </c>
      <c r="P2566" s="290" t="s">
        <v>559</v>
      </c>
      <c r="Q2566" s="290" t="s">
        <v>4339</v>
      </c>
    </row>
    <row r="2567" spans="1:17">
      <c r="A2567" s="239" t="s">
        <v>4524</v>
      </c>
      <c r="B2567" s="239" t="s">
        <v>5317</v>
      </c>
      <c r="C2567" s="291" t="s">
        <v>1587</v>
      </c>
      <c r="P2567" s="291" t="s">
        <v>1587</v>
      </c>
      <c r="Q2567" s="239" t="s">
        <v>5317</v>
      </c>
    </row>
    <row r="2568" spans="1:17">
      <c r="A2568" s="290" t="s">
        <v>4076</v>
      </c>
      <c r="B2568" s="290" t="s">
        <v>594</v>
      </c>
      <c r="C2568" s="290" t="s">
        <v>593</v>
      </c>
      <c r="P2568" s="290" t="s">
        <v>593</v>
      </c>
      <c r="Q2568" s="290" t="s">
        <v>594</v>
      </c>
    </row>
    <row r="2569" spans="1:17">
      <c r="A2569" s="239" t="s">
        <v>4076</v>
      </c>
      <c r="B2569" s="239" t="s">
        <v>4403</v>
      </c>
      <c r="C2569" s="291" t="s">
        <v>4404</v>
      </c>
      <c r="P2569" s="291" t="s">
        <v>4404</v>
      </c>
      <c r="Q2569" s="239" t="s">
        <v>4403</v>
      </c>
    </row>
    <row r="2570" spans="1:17">
      <c r="A2570" s="290" t="s">
        <v>4076</v>
      </c>
      <c r="B2570" s="290" t="s">
        <v>5960</v>
      </c>
      <c r="C2570" s="290" t="s">
        <v>2049</v>
      </c>
      <c r="P2570" s="290" t="s">
        <v>2049</v>
      </c>
      <c r="Q2570" s="290" t="s">
        <v>5960</v>
      </c>
    </row>
    <row r="2571" spans="1:17">
      <c r="A2571" s="290" t="s">
        <v>4076</v>
      </c>
      <c r="B2571" s="290" t="s">
        <v>5959</v>
      </c>
      <c r="C2571" s="290" t="s">
        <v>2048</v>
      </c>
      <c r="P2571" s="290" t="s">
        <v>2048</v>
      </c>
      <c r="Q2571" s="290" t="s">
        <v>5959</v>
      </c>
    </row>
    <row r="2572" spans="1:17">
      <c r="A2572" s="292" t="s">
        <v>4077</v>
      </c>
      <c r="B2572" s="239" t="s">
        <v>6474</v>
      </c>
      <c r="C2572" s="291" t="s">
        <v>2594</v>
      </c>
      <c r="P2572" s="291" t="s">
        <v>2594</v>
      </c>
      <c r="Q2572" s="239" t="s">
        <v>6474</v>
      </c>
    </row>
    <row r="2573" spans="1:17">
      <c r="A2573" s="290" t="s">
        <v>4076</v>
      </c>
      <c r="B2573" s="290" t="s">
        <v>6288</v>
      </c>
      <c r="C2573" s="290" t="s">
        <v>2411</v>
      </c>
      <c r="P2573" s="290" t="s">
        <v>2411</v>
      </c>
      <c r="Q2573" s="290" t="s">
        <v>6288</v>
      </c>
    </row>
    <row r="2574" spans="1:17">
      <c r="A2574" s="290" t="s">
        <v>4076</v>
      </c>
      <c r="B2574" s="290" t="s">
        <v>6305</v>
      </c>
      <c r="C2574" s="290" t="s">
        <v>2428</v>
      </c>
      <c r="P2574" s="290" t="s">
        <v>2428</v>
      </c>
      <c r="Q2574" s="290" t="s">
        <v>6305</v>
      </c>
    </row>
    <row r="2575" spans="1:17">
      <c r="A2575" s="290" t="s">
        <v>4076</v>
      </c>
      <c r="B2575" s="290" t="s">
        <v>6285</v>
      </c>
      <c r="C2575" s="290" t="s">
        <v>2406</v>
      </c>
      <c r="P2575" s="290" t="s">
        <v>2406</v>
      </c>
      <c r="Q2575" s="290" t="s">
        <v>6285</v>
      </c>
    </row>
    <row r="2576" spans="1:17">
      <c r="A2576" s="292" t="s">
        <v>4077</v>
      </c>
      <c r="B2576" s="239" t="s">
        <v>6619</v>
      </c>
      <c r="C2576" s="291" t="s">
        <v>2752</v>
      </c>
      <c r="P2576" s="291" t="s">
        <v>2752</v>
      </c>
      <c r="Q2576" s="239" t="s">
        <v>6619</v>
      </c>
    </row>
    <row r="2577" spans="1:17">
      <c r="A2577" s="292" t="s">
        <v>4077</v>
      </c>
      <c r="B2577" s="239" t="s">
        <v>6531</v>
      </c>
      <c r="C2577" s="291" t="s">
        <v>2660</v>
      </c>
      <c r="P2577" s="291" t="s">
        <v>2660</v>
      </c>
      <c r="Q2577" s="239" t="s">
        <v>6531</v>
      </c>
    </row>
    <row r="2578" spans="1:17">
      <c r="A2578" s="292" t="s">
        <v>4077</v>
      </c>
      <c r="B2578" s="239" t="s">
        <v>6510</v>
      </c>
      <c r="C2578" s="291" t="s">
        <v>2639</v>
      </c>
      <c r="P2578" s="291" t="s">
        <v>2639</v>
      </c>
      <c r="Q2578" s="239" t="s">
        <v>6510</v>
      </c>
    </row>
    <row r="2579" spans="1:17">
      <c r="A2579" s="292" t="s">
        <v>4077</v>
      </c>
      <c r="B2579" s="239" t="s">
        <v>6524</v>
      </c>
      <c r="C2579" s="291" t="s">
        <v>2653</v>
      </c>
      <c r="P2579" s="291" t="s">
        <v>2653</v>
      </c>
      <c r="Q2579" s="239" t="s">
        <v>6524</v>
      </c>
    </row>
    <row r="2580" spans="1:17">
      <c r="A2580" s="292" t="s">
        <v>4077</v>
      </c>
      <c r="B2580" s="239" t="s">
        <v>6658</v>
      </c>
      <c r="C2580" s="291" t="s">
        <v>2795</v>
      </c>
      <c r="P2580" s="291" t="s">
        <v>2795</v>
      </c>
      <c r="Q2580" s="239" t="s">
        <v>6658</v>
      </c>
    </row>
    <row r="2581" spans="1:17">
      <c r="A2581" s="292" t="s">
        <v>4077</v>
      </c>
      <c r="B2581" s="239" t="s">
        <v>6523</v>
      </c>
      <c r="C2581" s="291" t="s">
        <v>2652</v>
      </c>
      <c r="P2581" s="291" t="s">
        <v>2652</v>
      </c>
      <c r="Q2581" s="239" t="s">
        <v>6523</v>
      </c>
    </row>
    <row r="2582" spans="1:17">
      <c r="A2582" s="292" t="s">
        <v>4077</v>
      </c>
      <c r="B2582" s="239" t="s">
        <v>6396</v>
      </c>
      <c r="C2582" s="291" t="s">
        <v>2514</v>
      </c>
      <c r="P2582" s="291" t="s">
        <v>2514</v>
      </c>
      <c r="Q2582" s="239" t="s">
        <v>6396</v>
      </c>
    </row>
    <row r="2583" spans="1:17">
      <c r="A2583" s="292" t="s">
        <v>4077</v>
      </c>
      <c r="B2583" s="239" t="s">
        <v>6527</v>
      </c>
      <c r="C2583" s="291" t="s">
        <v>2656</v>
      </c>
      <c r="P2583" s="291" t="s">
        <v>2656</v>
      </c>
      <c r="Q2583" s="239" t="s">
        <v>6527</v>
      </c>
    </row>
    <row r="2584" spans="1:17">
      <c r="A2584" s="292" t="s">
        <v>4077</v>
      </c>
      <c r="B2584" s="239" t="s">
        <v>6544</v>
      </c>
      <c r="C2584" s="291" t="s">
        <v>2673</v>
      </c>
      <c r="P2584" s="291" t="s">
        <v>2673</v>
      </c>
      <c r="Q2584" s="239" t="s">
        <v>6544</v>
      </c>
    </row>
    <row r="2585" spans="1:17">
      <c r="A2585" s="292" t="s">
        <v>4077</v>
      </c>
      <c r="B2585" s="239" t="s">
        <v>6543</v>
      </c>
      <c r="C2585" s="291" t="s">
        <v>2672</v>
      </c>
      <c r="P2585" s="291" t="s">
        <v>2672</v>
      </c>
      <c r="Q2585" s="239" t="s">
        <v>6543</v>
      </c>
    </row>
    <row r="2586" spans="1:17">
      <c r="A2586" s="292" t="s">
        <v>4077</v>
      </c>
      <c r="B2586" s="239" t="s">
        <v>2602</v>
      </c>
      <c r="C2586" s="291" t="s">
        <v>2601</v>
      </c>
      <c r="P2586" s="291" t="s">
        <v>2601</v>
      </c>
      <c r="Q2586" s="239" t="s">
        <v>2602</v>
      </c>
    </row>
    <row r="2587" spans="1:17">
      <c r="A2587" s="290" t="s">
        <v>4076</v>
      </c>
      <c r="B2587" s="290" t="s">
        <v>6295</v>
      </c>
      <c r="C2587" s="290" t="s">
        <v>2418</v>
      </c>
      <c r="P2587" s="290" t="s">
        <v>2418</v>
      </c>
      <c r="Q2587" s="290" t="s">
        <v>6295</v>
      </c>
    </row>
    <row r="2588" spans="1:17">
      <c r="A2588" s="292" t="s">
        <v>4077</v>
      </c>
      <c r="B2588" s="239" t="s">
        <v>6430</v>
      </c>
      <c r="C2588" s="291" t="s">
        <v>2550</v>
      </c>
      <c r="P2588" s="291" t="s">
        <v>2550</v>
      </c>
      <c r="Q2588" s="239" t="s">
        <v>6430</v>
      </c>
    </row>
    <row r="2589" spans="1:17">
      <c r="A2589" s="239" t="s">
        <v>7623</v>
      </c>
      <c r="B2589" s="239" t="s">
        <v>7720</v>
      </c>
      <c r="C2589" s="291" t="s">
        <v>3823</v>
      </c>
      <c r="P2589" s="291" t="s">
        <v>3823</v>
      </c>
      <c r="Q2589" s="239" t="s">
        <v>7720</v>
      </c>
    </row>
    <row r="2590" spans="1:17">
      <c r="A2590" s="290" t="s">
        <v>4519</v>
      </c>
      <c r="B2590" s="290" t="s">
        <v>5191</v>
      </c>
      <c r="C2590" s="290" t="s">
        <v>1445</v>
      </c>
      <c r="P2590" s="290" t="s">
        <v>1445</v>
      </c>
      <c r="Q2590" s="290" t="s">
        <v>5191</v>
      </c>
    </row>
    <row r="2591" spans="1:17">
      <c r="A2591" s="290" t="s">
        <v>4519</v>
      </c>
      <c r="B2591" s="290" t="s">
        <v>4867</v>
      </c>
      <c r="C2591" s="290" t="s">
        <v>1092</v>
      </c>
      <c r="P2591" s="290" t="s">
        <v>1092</v>
      </c>
      <c r="Q2591" s="290" t="s">
        <v>4867</v>
      </c>
    </row>
    <row r="2592" spans="1:17">
      <c r="A2592" s="290" t="s">
        <v>4519</v>
      </c>
      <c r="B2592" s="290" t="s">
        <v>4865</v>
      </c>
      <c r="C2592" s="290" t="s">
        <v>1090</v>
      </c>
      <c r="P2592" s="290" t="s">
        <v>1090</v>
      </c>
      <c r="Q2592" s="290" t="s">
        <v>4865</v>
      </c>
    </row>
    <row r="2593" spans="1:17">
      <c r="A2593" s="292" t="s">
        <v>4077</v>
      </c>
      <c r="B2593" s="239" t="s">
        <v>6587</v>
      </c>
      <c r="C2593" s="291" t="s">
        <v>2718</v>
      </c>
      <c r="P2593" s="291" t="s">
        <v>2718</v>
      </c>
      <c r="Q2593" s="239" t="s">
        <v>6587</v>
      </c>
    </row>
    <row r="2594" spans="1:17">
      <c r="A2594" s="239" t="s">
        <v>4524</v>
      </c>
      <c r="B2594" s="239" t="s">
        <v>4659</v>
      </c>
      <c r="C2594" s="291" t="s">
        <v>873</v>
      </c>
      <c r="P2594" s="291" t="s">
        <v>873</v>
      </c>
      <c r="Q2594" s="239" t="s">
        <v>4659</v>
      </c>
    </row>
    <row r="2595" spans="1:17">
      <c r="A2595" s="290" t="s">
        <v>4076</v>
      </c>
      <c r="B2595" s="290" t="s">
        <v>6194</v>
      </c>
      <c r="C2595" s="290" t="s">
        <v>2313</v>
      </c>
      <c r="P2595" s="290" t="s">
        <v>2313</v>
      </c>
      <c r="Q2595" s="290" t="s">
        <v>6194</v>
      </c>
    </row>
    <row r="2596" spans="1:17">
      <c r="A2596" s="239" t="s">
        <v>7623</v>
      </c>
      <c r="B2596" s="239" t="s">
        <v>7787</v>
      </c>
      <c r="C2596" s="291" t="s">
        <v>3926</v>
      </c>
      <c r="P2596" s="291" t="s">
        <v>3926</v>
      </c>
      <c r="Q2596" s="239" t="s">
        <v>7787</v>
      </c>
    </row>
    <row r="2597" spans="1:17">
      <c r="A2597" s="290" t="s">
        <v>4076</v>
      </c>
      <c r="B2597" s="290" t="s">
        <v>6286</v>
      </c>
      <c r="C2597" s="290" t="s">
        <v>2407</v>
      </c>
      <c r="P2597" s="290" t="s">
        <v>2407</v>
      </c>
      <c r="Q2597" s="290" t="s">
        <v>6286</v>
      </c>
    </row>
    <row r="2598" spans="1:17">
      <c r="A2598" s="290" t="s">
        <v>4076</v>
      </c>
      <c r="B2598" s="290" t="s">
        <v>6290</v>
      </c>
      <c r="C2598" s="290" t="s">
        <v>2413</v>
      </c>
      <c r="P2598" s="290" t="s">
        <v>2413</v>
      </c>
      <c r="Q2598" s="290" t="s">
        <v>6290</v>
      </c>
    </row>
    <row r="2599" spans="1:17">
      <c r="A2599" s="290" t="s">
        <v>4076</v>
      </c>
      <c r="B2599" s="290" t="s">
        <v>6289</v>
      </c>
      <c r="C2599" s="290" t="s">
        <v>2412</v>
      </c>
      <c r="P2599" s="290" t="s">
        <v>2412</v>
      </c>
      <c r="Q2599" s="290" t="s">
        <v>6289</v>
      </c>
    </row>
    <row r="2600" spans="1:17">
      <c r="A2600" s="290" t="s">
        <v>4076</v>
      </c>
      <c r="B2600" s="290" t="s">
        <v>6304</v>
      </c>
      <c r="C2600" s="290" t="s">
        <v>2427</v>
      </c>
      <c r="P2600" s="290" t="s">
        <v>2427</v>
      </c>
      <c r="Q2600" s="290" t="s">
        <v>6304</v>
      </c>
    </row>
    <row r="2601" spans="1:17">
      <c r="A2601" s="290" t="s">
        <v>4076</v>
      </c>
      <c r="B2601" s="290" t="s">
        <v>6293</v>
      </c>
      <c r="C2601" s="290" t="s">
        <v>2416</v>
      </c>
      <c r="P2601" s="290" t="s">
        <v>2416</v>
      </c>
      <c r="Q2601" s="290" t="s">
        <v>6293</v>
      </c>
    </row>
    <row r="2602" spans="1:17">
      <c r="A2602" s="290" t="s">
        <v>4076</v>
      </c>
      <c r="B2602" s="290" t="s">
        <v>2409</v>
      </c>
      <c r="C2602" s="290" t="s">
        <v>2408</v>
      </c>
      <c r="P2602" s="290" t="s">
        <v>2408</v>
      </c>
      <c r="Q2602" s="290" t="s">
        <v>2409</v>
      </c>
    </row>
    <row r="2603" spans="1:17">
      <c r="A2603" s="290" t="s">
        <v>4076</v>
      </c>
      <c r="B2603" s="290" t="s">
        <v>6297</v>
      </c>
      <c r="C2603" s="290" t="s">
        <v>2420</v>
      </c>
      <c r="P2603" s="290" t="s">
        <v>2420</v>
      </c>
      <c r="Q2603" s="290" t="s">
        <v>6297</v>
      </c>
    </row>
    <row r="2604" spans="1:17">
      <c r="A2604" s="290" t="s">
        <v>4076</v>
      </c>
      <c r="B2604" s="290" t="s">
        <v>6296</v>
      </c>
      <c r="C2604" s="290" t="s">
        <v>2419</v>
      </c>
      <c r="P2604" s="290" t="s">
        <v>2419</v>
      </c>
      <c r="Q2604" s="290" t="s">
        <v>6296</v>
      </c>
    </row>
    <row r="2605" spans="1:17">
      <c r="A2605" s="290" t="s">
        <v>4076</v>
      </c>
      <c r="B2605" s="290" t="s">
        <v>6287</v>
      </c>
      <c r="C2605" s="290" t="s">
        <v>2410</v>
      </c>
      <c r="P2605" s="290" t="s">
        <v>2410</v>
      </c>
      <c r="Q2605" s="290" t="s">
        <v>6287</v>
      </c>
    </row>
    <row r="2606" spans="1:17">
      <c r="A2606" s="290" t="s">
        <v>4076</v>
      </c>
      <c r="B2606" s="290" t="s">
        <v>6301</v>
      </c>
      <c r="C2606" s="290" t="s">
        <v>2424</v>
      </c>
      <c r="P2606" s="290" t="s">
        <v>2424</v>
      </c>
      <c r="Q2606" s="290" t="s">
        <v>6301</v>
      </c>
    </row>
    <row r="2607" spans="1:17">
      <c r="A2607" s="290" t="s">
        <v>4076</v>
      </c>
      <c r="B2607" s="290" t="s">
        <v>6307</v>
      </c>
      <c r="C2607" s="290" t="s">
        <v>2432</v>
      </c>
      <c r="P2607" s="290" t="s">
        <v>2432</v>
      </c>
      <c r="Q2607" s="290" t="s">
        <v>6307</v>
      </c>
    </row>
    <row r="2608" spans="1:17">
      <c r="A2608" s="290" t="s">
        <v>4519</v>
      </c>
      <c r="B2608" s="290" t="s">
        <v>5064</v>
      </c>
      <c r="C2608" s="290" t="s">
        <v>1304</v>
      </c>
      <c r="P2608" s="290" t="s">
        <v>1304</v>
      </c>
      <c r="Q2608" s="290" t="s">
        <v>5064</v>
      </c>
    </row>
    <row r="2609" spans="1:17">
      <c r="A2609" s="239" t="s">
        <v>4524</v>
      </c>
      <c r="B2609" s="239" t="s">
        <v>5356</v>
      </c>
      <c r="C2609" s="291" t="s">
        <v>1634</v>
      </c>
      <c r="P2609" s="291" t="s">
        <v>1634</v>
      </c>
      <c r="Q2609" s="239" t="s">
        <v>5356</v>
      </c>
    </row>
    <row r="2610" spans="1:17">
      <c r="A2610" s="290" t="s">
        <v>4519</v>
      </c>
      <c r="B2610" s="290" t="s">
        <v>5443</v>
      </c>
      <c r="C2610" s="290" t="s">
        <v>5444</v>
      </c>
      <c r="P2610" s="290" t="s">
        <v>5444</v>
      </c>
      <c r="Q2610" s="290" t="s">
        <v>5443</v>
      </c>
    </row>
    <row r="2611" spans="1:17">
      <c r="A2611" s="239" t="s">
        <v>4524</v>
      </c>
      <c r="B2611" s="239" t="s">
        <v>4774</v>
      </c>
      <c r="C2611" s="291" t="s">
        <v>993</v>
      </c>
      <c r="P2611" s="291" t="s">
        <v>993</v>
      </c>
      <c r="Q2611" s="239" t="s">
        <v>4774</v>
      </c>
    </row>
    <row r="2612" spans="1:17">
      <c r="A2612" s="239" t="s">
        <v>4524</v>
      </c>
      <c r="B2612" s="239" t="s">
        <v>4611</v>
      </c>
      <c r="C2612" s="291" t="s">
        <v>4612</v>
      </c>
      <c r="P2612" s="291" t="s">
        <v>4612</v>
      </c>
      <c r="Q2612" s="239" t="s">
        <v>4611</v>
      </c>
    </row>
    <row r="2613" spans="1:17">
      <c r="A2613" s="290" t="s">
        <v>4076</v>
      </c>
      <c r="B2613" s="290" t="s">
        <v>4343</v>
      </c>
      <c r="C2613" s="290" t="s">
        <v>563</v>
      </c>
      <c r="P2613" s="290" t="s">
        <v>563</v>
      </c>
      <c r="Q2613" s="290" t="s">
        <v>4343</v>
      </c>
    </row>
    <row r="2614" spans="1:17">
      <c r="A2614" s="239" t="s">
        <v>4524</v>
      </c>
      <c r="B2614" s="239" t="s">
        <v>5319</v>
      </c>
      <c r="C2614" s="291" t="s">
        <v>1589</v>
      </c>
      <c r="P2614" s="291" t="s">
        <v>1589</v>
      </c>
      <c r="Q2614" s="239" t="s">
        <v>5319</v>
      </c>
    </row>
    <row r="2615" spans="1:17">
      <c r="A2615" s="292" t="s">
        <v>4077</v>
      </c>
      <c r="B2615" s="239" t="s">
        <v>6678</v>
      </c>
      <c r="C2615" s="291" t="s">
        <v>2815</v>
      </c>
      <c r="P2615" s="291" t="s">
        <v>2815</v>
      </c>
      <c r="Q2615" s="239" t="s">
        <v>6678</v>
      </c>
    </row>
    <row r="2616" spans="1:17">
      <c r="A2616" s="292" t="s">
        <v>4077</v>
      </c>
      <c r="B2616" s="239" t="s">
        <v>6423</v>
      </c>
      <c r="C2616" s="291" t="s">
        <v>2543</v>
      </c>
      <c r="P2616" s="291" t="s">
        <v>2543</v>
      </c>
      <c r="Q2616" s="239" t="s">
        <v>6423</v>
      </c>
    </row>
    <row r="2617" spans="1:17">
      <c r="A2617" s="292" t="s">
        <v>4077</v>
      </c>
      <c r="B2617" s="239" t="s">
        <v>6424</v>
      </c>
      <c r="C2617" s="291" t="s">
        <v>2544</v>
      </c>
      <c r="P2617" s="291" t="s">
        <v>2544</v>
      </c>
      <c r="Q2617" s="239" t="s">
        <v>6424</v>
      </c>
    </row>
    <row r="2618" spans="1:17">
      <c r="A2618" s="290" t="s">
        <v>4519</v>
      </c>
      <c r="B2618" s="290" t="s">
        <v>5054</v>
      </c>
      <c r="C2618" s="290" t="s">
        <v>1294</v>
      </c>
      <c r="P2618" s="290" t="s">
        <v>1294</v>
      </c>
      <c r="Q2618" s="290" t="s">
        <v>5054</v>
      </c>
    </row>
    <row r="2619" spans="1:17">
      <c r="A2619" s="239" t="s">
        <v>4524</v>
      </c>
      <c r="B2619" s="239" t="s">
        <v>5372</v>
      </c>
      <c r="C2619" s="291" t="s">
        <v>1652</v>
      </c>
      <c r="P2619" s="291" t="s">
        <v>1652</v>
      </c>
      <c r="Q2619" s="239" t="s">
        <v>5372</v>
      </c>
    </row>
    <row r="2620" spans="1:17">
      <c r="A2620" s="290" t="s">
        <v>4519</v>
      </c>
      <c r="B2620" s="290" t="s">
        <v>4860</v>
      </c>
      <c r="C2620" s="290" t="s">
        <v>1085</v>
      </c>
      <c r="P2620" s="290" t="s">
        <v>1085</v>
      </c>
      <c r="Q2620" s="290" t="s">
        <v>4860</v>
      </c>
    </row>
    <row r="2621" spans="1:17">
      <c r="A2621" s="290" t="s">
        <v>4519</v>
      </c>
      <c r="B2621" s="290" t="s">
        <v>1255</v>
      </c>
      <c r="C2621" s="290" t="s">
        <v>1254</v>
      </c>
      <c r="P2621" s="290" t="s">
        <v>1254</v>
      </c>
      <c r="Q2621" s="290" t="s">
        <v>1255</v>
      </c>
    </row>
    <row r="2622" spans="1:17">
      <c r="A2622" s="290" t="s">
        <v>4519</v>
      </c>
      <c r="B2622" s="290" t="s">
        <v>4869</v>
      </c>
      <c r="C2622" s="290" t="s">
        <v>1094</v>
      </c>
      <c r="P2622" s="290" t="s">
        <v>1094</v>
      </c>
      <c r="Q2622" s="290" t="s">
        <v>4869</v>
      </c>
    </row>
    <row r="2623" spans="1:17">
      <c r="A2623" s="239" t="s">
        <v>4524</v>
      </c>
      <c r="B2623" s="239" t="s">
        <v>4762</v>
      </c>
      <c r="C2623" s="291" t="s">
        <v>981</v>
      </c>
      <c r="P2623" s="291" t="s">
        <v>981</v>
      </c>
      <c r="Q2623" s="239" t="s">
        <v>4762</v>
      </c>
    </row>
    <row r="2624" spans="1:17">
      <c r="A2624" s="239" t="s">
        <v>4524</v>
      </c>
      <c r="B2624" s="239" t="s">
        <v>5062</v>
      </c>
      <c r="C2624" s="291" t="s">
        <v>1302</v>
      </c>
      <c r="P2624" s="291" t="s">
        <v>1302</v>
      </c>
      <c r="Q2624" s="239" t="s">
        <v>5062</v>
      </c>
    </row>
    <row r="2625" spans="1:17">
      <c r="A2625" s="292" t="s">
        <v>4077</v>
      </c>
      <c r="B2625" s="239" t="s">
        <v>6559</v>
      </c>
      <c r="C2625" s="291" t="s">
        <v>2690</v>
      </c>
      <c r="P2625" s="291" t="s">
        <v>2690</v>
      </c>
      <c r="Q2625" s="239" t="s">
        <v>6559</v>
      </c>
    </row>
    <row r="2626" spans="1:17">
      <c r="A2626" s="292" t="s">
        <v>4077</v>
      </c>
      <c r="B2626" s="239" t="s">
        <v>6578</v>
      </c>
      <c r="C2626" s="291" t="s">
        <v>2709</v>
      </c>
      <c r="P2626" s="291" t="s">
        <v>2709</v>
      </c>
      <c r="Q2626" s="239" t="s">
        <v>6578</v>
      </c>
    </row>
    <row r="2627" spans="1:17">
      <c r="A2627" s="239" t="s">
        <v>7623</v>
      </c>
      <c r="B2627" s="239" t="s">
        <v>7757</v>
      </c>
      <c r="C2627" s="291" t="s">
        <v>3864</v>
      </c>
      <c r="P2627" s="291" t="s">
        <v>3864</v>
      </c>
      <c r="Q2627" s="239" t="s">
        <v>7757</v>
      </c>
    </row>
    <row r="2628" spans="1:17">
      <c r="A2628" s="239" t="s">
        <v>5665</v>
      </c>
      <c r="B2628" s="239" t="s">
        <v>5746</v>
      </c>
      <c r="C2628" s="291" t="s">
        <v>1858</v>
      </c>
      <c r="P2628" s="291" t="s">
        <v>1858</v>
      </c>
      <c r="Q2628" s="239" t="s">
        <v>5746</v>
      </c>
    </row>
    <row r="2629" spans="1:17">
      <c r="A2629" s="239" t="s">
        <v>4524</v>
      </c>
      <c r="B2629" s="239" t="s">
        <v>4660</v>
      </c>
      <c r="C2629" s="291" t="s">
        <v>874</v>
      </c>
      <c r="P2629" s="291" t="s">
        <v>874</v>
      </c>
      <c r="Q2629" s="239" t="s">
        <v>4660</v>
      </c>
    </row>
    <row r="2630" spans="1:17">
      <c r="A2630" s="239" t="s">
        <v>7623</v>
      </c>
      <c r="B2630" s="239" t="s">
        <v>7734</v>
      </c>
      <c r="C2630" s="291" t="s">
        <v>3841</v>
      </c>
      <c r="P2630" s="291" t="s">
        <v>3841</v>
      </c>
      <c r="Q2630" s="239" t="s">
        <v>7734</v>
      </c>
    </row>
    <row r="2631" spans="1:17">
      <c r="A2631" s="290" t="s">
        <v>4076</v>
      </c>
      <c r="B2631" s="290" t="s">
        <v>5228</v>
      </c>
      <c r="C2631" s="290" t="s">
        <v>1484</v>
      </c>
      <c r="P2631" s="290" t="s">
        <v>1484</v>
      </c>
      <c r="Q2631" s="290" t="s">
        <v>5228</v>
      </c>
    </row>
    <row r="2632" spans="1:17">
      <c r="A2632" s="239" t="s">
        <v>7623</v>
      </c>
      <c r="B2632" s="239" t="s">
        <v>7711</v>
      </c>
      <c r="C2632" s="291" t="s">
        <v>3814</v>
      </c>
      <c r="P2632" s="291" t="s">
        <v>3814</v>
      </c>
      <c r="Q2632" s="239" t="s">
        <v>7711</v>
      </c>
    </row>
    <row r="2633" spans="1:17">
      <c r="A2633" s="239" t="s">
        <v>7623</v>
      </c>
      <c r="B2633" s="239" t="s">
        <v>7709</v>
      </c>
      <c r="C2633" s="291" t="s">
        <v>3812</v>
      </c>
      <c r="P2633" s="291" t="s">
        <v>3812</v>
      </c>
      <c r="Q2633" s="239" t="s">
        <v>7709</v>
      </c>
    </row>
    <row r="2634" spans="1:17">
      <c r="A2634" s="239" t="s">
        <v>5665</v>
      </c>
      <c r="B2634" s="239" t="s">
        <v>5706</v>
      </c>
      <c r="C2634" s="291" t="s">
        <v>1814</v>
      </c>
      <c r="P2634" s="291" t="s">
        <v>1814</v>
      </c>
      <c r="Q2634" s="239" t="s">
        <v>5706</v>
      </c>
    </row>
    <row r="2635" spans="1:17">
      <c r="A2635" s="290" t="s">
        <v>4519</v>
      </c>
      <c r="B2635" s="290" t="s">
        <v>5420</v>
      </c>
      <c r="C2635" s="290" t="s">
        <v>5421</v>
      </c>
      <c r="P2635" s="290" t="s">
        <v>5421</v>
      </c>
      <c r="Q2635" s="290" t="s">
        <v>5420</v>
      </c>
    </row>
    <row r="2636" spans="1:17">
      <c r="A2636" s="290" t="s">
        <v>4076</v>
      </c>
      <c r="B2636" s="290" t="s">
        <v>6277</v>
      </c>
      <c r="C2636" s="290" t="s">
        <v>2402</v>
      </c>
      <c r="P2636" s="290" t="s">
        <v>2402</v>
      </c>
      <c r="Q2636" s="290" t="s">
        <v>6277</v>
      </c>
    </row>
    <row r="2637" spans="1:17">
      <c r="A2637" s="290" t="s">
        <v>4076</v>
      </c>
      <c r="B2637" s="290" t="s">
        <v>5976</v>
      </c>
      <c r="C2637" s="290" t="s">
        <v>2067</v>
      </c>
      <c r="P2637" s="290" t="s">
        <v>2067</v>
      </c>
      <c r="Q2637" s="290" t="s">
        <v>5976</v>
      </c>
    </row>
    <row r="2638" spans="1:17">
      <c r="A2638" s="290" t="s">
        <v>4076</v>
      </c>
      <c r="B2638" s="290" t="s">
        <v>6013</v>
      </c>
      <c r="C2638" s="290" t="s">
        <v>2104</v>
      </c>
      <c r="P2638" s="290" t="s">
        <v>2104</v>
      </c>
      <c r="Q2638" s="290" t="s">
        <v>6013</v>
      </c>
    </row>
    <row r="2639" spans="1:17">
      <c r="A2639" s="239" t="s">
        <v>7623</v>
      </c>
      <c r="B2639" s="239" t="s">
        <v>7887</v>
      </c>
      <c r="C2639" s="291" t="s">
        <v>4048</v>
      </c>
      <c r="P2639" s="291" t="s">
        <v>4048</v>
      </c>
      <c r="Q2639" s="239" t="s">
        <v>7887</v>
      </c>
    </row>
    <row r="2640" spans="1:17">
      <c r="A2640" s="290" t="s">
        <v>4076</v>
      </c>
      <c r="B2640" s="290" t="s">
        <v>6010</v>
      </c>
      <c r="C2640" s="290" t="s">
        <v>2101</v>
      </c>
      <c r="P2640" s="290" t="s">
        <v>2101</v>
      </c>
      <c r="Q2640" s="290" t="s">
        <v>6010</v>
      </c>
    </row>
    <row r="2641" spans="1:17">
      <c r="A2641" s="290" t="s">
        <v>4076</v>
      </c>
      <c r="B2641" s="290" t="s">
        <v>6011</v>
      </c>
      <c r="C2641" s="290" t="s">
        <v>2102</v>
      </c>
      <c r="P2641" s="290" t="s">
        <v>2102</v>
      </c>
      <c r="Q2641" s="290" t="s">
        <v>6011</v>
      </c>
    </row>
    <row r="2642" spans="1:17">
      <c r="A2642" s="239" t="s">
        <v>7623</v>
      </c>
      <c r="B2642" s="239" t="s">
        <v>7871</v>
      </c>
      <c r="C2642" s="291" t="s">
        <v>4032</v>
      </c>
      <c r="P2642" s="291" t="s">
        <v>4032</v>
      </c>
      <c r="Q2642" s="239" t="s">
        <v>7871</v>
      </c>
    </row>
    <row r="2643" spans="1:17">
      <c r="A2643" s="239" t="s">
        <v>7623</v>
      </c>
      <c r="B2643" s="239" t="s">
        <v>7786</v>
      </c>
      <c r="C2643" s="291" t="s">
        <v>3925</v>
      </c>
      <c r="P2643" s="291" t="s">
        <v>3925</v>
      </c>
      <c r="Q2643" s="239" t="s">
        <v>7786</v>
      </c>
    </row>
    <row r="2644" spans="1:17">
      <c r="A2644" s="290" t="s">
        <v>4076</v>
      </c>
      <c r="B2644" s="290" t="s">
        <v>5889</v>
      </c>
      <c r="C2644" s="290" t="s">
        <v>1980</v>
      </c>
      <c r="P2644" s="290" t="s">
        <v>1980</v>
      </c>
      <c r="Q2644" s="290" t="s">
        <v>5889</v>
      </c>
    </row>
    <row r="2645" spans="1:17">
      <c r="A2645" s="290" t="s">
        <v>4076</v>
      </c>
      <c r="B2645" s="290" t="s">
        <v>5900</v>
      </c>
      <c r="C2645" s="290" t="s">
        <v>1991</v>
      </c>
      <c r="P2645" s="290" t="s">
        <v>1991</v>
      </c>
      <c r="Q2645" s="290" t="s">
        <v>5900</v>
      </c>
    </row>
    <row r="2646" spans="1:17">
      <c r="A2646" s="290" t="s">
        <v>4076</v>
      </c>
      <c r="B2646" s="290" t="s">
        <v>5901</v>
      </c>
      <c r="C2646" s="290" t="s">
        <v>1992</v>
      </c>
      <c r="P2646" s="290" t="s">
        <v>1992</v>
      </c>
      <c r="Q2646" s="290" t="s">
        <v>5901</v>
      </c>
    </row>
    <row r="2647" spans="1:17">
      <c r="A2647" s="290" t="s">
        <v>4076</v>
      </c>
      <c r="B2647" s="290" t="s">
        <v>5908</v>
      </c>
      <c r="C2647" s="290" t="s">
        <v>5909</v>
      </c>
      <c r="P2647" s="290" t="s">
        <v>5909</v>
      </c>
      <c r="Q2647" s="290" t="s">
        <v>5908</v>
      </c>
    </row>
    <row r="2648" spans="1:17">
      <c r="A2648" s="290" t="s">
        <v>4076</v>
      </c>
      <c r="B2648" s="290" t="s">
        <v>4323</v>
      </c>
      <c r="C2648" s="290" t="s">
        <v>542</v>
      </c>
      <c r="P2648" s="290" t="s">
        <v>542</v>
      </c>
      <c r="Q2648" s="290" t="s">
        <v>4323</v>
      </c>
    </row>
    <row r="2649" spans="1:17">
      <c r="A2649" s="290" t="s">
        <v>4076</v>
      </c>
      <c r="B2649" s="290" t="s">
        <v>4324</v>
      </c>
      <c r="C2649" s="290" t="s">
        <v>543</v>
      </c>
      <c r="P2649" s="290" t="s">
        <v>543</v>
      </c>
      <c r="Q2649" s="290" t="s">
        <v>4324</v>
      </c>
    </row>
    <row r="2650" spans="1:17">
      <c r="A2650" s="290" t="s">
        <v>4075</v>
      </c>
      <c r="B2650" s="290" t="s">
        <v>7426</v>
      </c>
      <c r="C2650" s="290" t="s">
        <v>3534</v>
      </c>
      <c r="P2650" s="290" t="s">
        <v>3534</v>
      </c>
      <c r="Q2650" s="290" t="s">
        <v>7426</v>
      </c>
    </row>
    <row r="2651" spans="1:17">
      <c r="A2651" s="290" t="s">
        <v>4076</v>
      </c>
      <c r="B2651" s="290" t="s">
        <v>5899</v>
      </c>
      <c r="C2651" s="290" t="s">
        <v>1990</v>
      </c>
      <c r="P2651" s="290" t="s">
        <v>1990</v>
      </c>
      <c r="Q2651" s="290" t="s">
        <v>5899</v>
      </c>
    </row>
    <row r="2652" spans="1:17">
      <c r="A2652" s="290" t="s">
        <v>4076</v>
      </c>
      <c r="B2652" s="290" t="s">
        <v>613</v>
      </c>
      <c r="C2652" s="290" t="s">
        <v>612</v>
      </c>
      <c r="P2652" s="290" t="s">
        <v>612</v>
      </c>
      <c r="Q2652" s="290" t="s">
        <v>613</v>
      </c>
    </row>
    <row r="2653" spans="1:17">
      <c r="A2653" s="290" t="s">
        <v>4076</v>
      </c>
      <c r="B2653" s="290" t="s">
        <v>5903</v>
      </c>
      <c r="C2653" s="290" t="s">
        <v>1994</v>
      </c>
      <c r="P2653" s="290" t="s">
        <v>1994</v>
      </c>
      <c r="Q2653" s="290" t="s">
        <v>5903</v>
      </c>
    </row>
    <row r="2654" spans="1:17">
      <c r="A2654" s="290" t="s">
        <v>4076</v>
      </c>
      <c r="B2654" s="290" t="s">
        <v>4362</v>
      </c>
      <c r="C2654" s="290" t="s">
        <v>584</v>
      </c>
      <c r="P2654" s="290" t="s">
        <v>584</v>
      </c>
      <c r="Q2654" s="290" t="s">
        <v>4362</v>
      </c>
    </row>
    <row r="2655" spans="1:17">
      <c r="A2655" s="290" t="s">
        <v>4076</v>
      </c>
      <c r="B2655" s="290" t="s">
        <v>6259</v>
      </c>
      <c r="C2655" s="290" t="s">
        <v>2380</v>
      </c>
      <c r="P2655" s="290" t="s">
        <v>2380</v>
      </c>
      <c r="Q2655" s="290" t="s">
        <v>6259</v>
      </c>
    </row>
    <row r="2656" spans="1:17">
      <c r="A2656" s="290" t="s">
        <v>4076</v>
      </c>
      <c r="B2656" s="290" t="s">
        <v>6115</v>
      </c>
      <c r="C2656" s="290" t="s">
        <v>2222</v>
      </c>
      <c r="P2656" s="290" t="s">
        <v>2222</v>
      </c>
      <c r="Q2656" s="290" t="s">
        <v>6115</v>
      </c>
    </row>
    <row r="2657" spans="1:17">
      <c r="A2657" s="239" t="s">
        <v>7623</v>
      </c>
      <c r="B2657" s="239" t="s">
        <v>7888</v>
      </c>
      <c r="C2657" s="291" t="s">
        <v>4049</v>
      </c>
      <c r="P2657" s="291" t="s">
        <v>4049</v>
      </c>
      <c r="Q2657" s="239" t="s">
        <v>7888</v>
      </c>
    </row>
    <row r="2658" spans="1:17">
      <c r="A2658" s="290" t="s">
        <v>4076</v>
      </c>
      <c r="B2658" s="290" t="s">
        <v>4376</v>
      </c>
      <c r="C2658" s="290" t="s">
        <v>600</v>
      </c>
      <c r="P2658" s="290" t="s">
        <v>600</v>
      </c>
      <c r="Q2658" s="290" t="s">
        <v>4376</v>
      </c>
    </row>
    <row r="2659" spans="1:17">
      <c r="A2659" s="290" t="s">
        <v>4076</v>
      </c>
      <c r="B2659" s="290" t="s">
        <v>4361</v>
      </c>
      <c r="C2659" s="290" t="s">
        <v>583</v>
      </c>
      <c r="P2659" s="290" t="s">
        <v>583</v>
      </c>
      <c r="Q2659" s="290" t="s">
        <v>4361</v>
      </c>
    </row>
    <row r="2660" spans="1:17">
      <c r="A2660" s="290" t="s">
        <v>4519</v>
      </c>
      <c r="B2660" s="290" t="s">
        <v>5094</v>
      </c>
      <c r="C2660" s="290" t="s">
        <v>1334</v>
      </c>
      <c r="P2660" s="290" t="s">
        <v>1334</v>
      </c>
      <c r="Q2660" s="290" t="s">
        <v>5094</v>
      </c>
    </row>
    <row r="2661" spans="1:17">
      <c r="A2661" s="239" t="s">
        <v>5665</v>
      </c>
      <c r="B2661" s="239" t="s">
        <v>7296</v>
      </c>
      <c r="C2661" s="291" t="s">
        <v>3401</v>
      </c>
      <c r="P2661" s="291" t="s">
        <v>3401</v>
      </c>
      <c r="Q2661" s="239" t="s">
        <v>7296</v>
      </c>
    </row>
    <row r="2662" spans="1:17">
      <c r="A2662" s="239" t="s">
        <v>5665</v>
      </c>
      <c r="B2662" s="239" t="s">
        <v>6982</v>
      </c>
      <c r="C2662" s="291" t="s">
        <v>3081</v>
      </c>
      <c r="P2662" s="291" t="s">
        <v>3081</v>
      </c>
      <c r="Q2662" s="239" t="s">
        <v>6982</v>
      </c>
    </row>
    <row r="2663" spans="1:17">
      <c r="A2663" s="239" t="s">
        <v>5665</v>
      </c>
      <c r="B2663" s="239" t="s">
        <v>6974</v>
      </c>
      <c r="C2663" s="291" t="s">
        <v>3073</v>
      </c>
      <c r="P2663" s="291" t="s">
        <v>3073</v>
      </c>
      <c r="Q2663" s="239" t="s">
        <v>6974</v>
      </c>
    </row>
    <row r="2664" spans="1:17">
      <c r="A2664" s="239" t="s">
        <v>5665</v>
      </c>
      <c r="B2664" s="239" t="s">
        <v>5724</v>
      </c>
      <c r="C2664" s="291" t="s">
        <v>1834</v>
      </c>
      <c r="P2664" s="291" t="s">
        <v>1834</v>
      </c>
      <c r="Q2664" s="239" t="s">
        <v>5724</v>
      </c>
    </row>
    <row r="2665" spans="1:17">
      <c r="A2665" s="290" t="s">
        <v>4076</v>
      </c>
      <c r="B2665" s="290" t="s">
        <v>5957</v>
      </c>
      <c r="C2665" s="290" t="s">
        <v>2046</v>
      </c>
      <c r="P2665" s="290" t="s">
        <v>2046</v>
      </c>
      <c r="Q2665" s="290" t="s">
        <v>5957</v>
      </c>
    </row>
    <row r="2666" spans="1:17">
      <c r="A2666" s="290" t="s">
        <v>4076</v>
      </c>
      <c r="B2666" s="290" t="s">
        <v>5949</v>
      </c>
      <c r="C2666" s="290" t="s">
        <v>2036</v>
      </c>
      <c r="P2666" s="290" t="s">
        <v>2036</v>
      </c>
      <c r="Q2666" s="290" t="s">
        <v>5949</v>
      </c>
    </row>
    <row r="2667" spans="1:17">
      <c r="A2667" s="290" t="s">
        <v>4076</v>
      </c>
      <c r="B2667" s="290" t="s">
        <v>5950</v>
      </c>
      <c r="C2667" s="290" t="s">
        <v>2037</v>
      </c>
      <c r="P2667" s="290" t="s">
        <v>2037</v>
      </c>
      <c r="Q2667" s="290" t="s">
        <v>5950</v>
      </c>
    </row>
    <row r="2668" spans="1:17">
      <c r="A2668" s="290" t="s">
        <v>4076</v>
      </c>
      <c r="B2668" s="290" t="s">
        <v>5945</v>
      </c>
      <c r="C2668" s="290" t="s">
        <v>2032</v>
      </c>
      <c r="P2668" s="290" t="s">
        <v>2032</v>
      </c>
      <c r="Q2668" s="290" t="s">
        <v>5945</v>
      </c>
    </row>
    <row r="2669" spans="1:17">
      <c r="A2669" s="290" t="s">
        <v>4076</v>
      </c>
      <c r="B2669" s="290" t="s">
        <v>5952</v>
      </c>
      <c r="C2669" s="290" t="s">
        <v>2041</v>
      </c>
      <c r="P2669" s="290" t="s">
        <v>2041</v>
      </c>
      <c r="Q2669" s="290" t="s">
        <v>5952</v>
      </c>
    </row>
    <row r="2670" spans="1:17">
      <c r="A2670" s="290" t="s">
        <v>4076</v>
      </c>
      <c r="B2670" s="290" t="s">
        <v>5953</v>
      </c>
      <c r="C2670" s="290" t="s">
        <v>2042</v>
      </c>
      <c r="P2670" s="290" t="s">
        <v>2042</v>
      </c>
      <c r="Q2670" s="290" t="s">
        <v>5953</v>
      </c>
    </row>
    <row r="2671" spans="1:17">
      <c r="A2671" s="290" t="s">
        <v>4519</v>
      </c>
      <c r="B2671" s="290" t="s">
        <v>5195</v>
      </c>
      <c r="C2671" s="290" t="s">
        <v>1451</v>
      </c>
      <c r="P2671" s="290" t="s">
        <v>1451</v>
      </c>
      <c r="Q2671" s="290" t="s">
        <v>5195</v>
      </c>
    </row>
    <row r="2672" spans="1:17">
      <c r="A2672" s="290" t="s">
        <v>4519</v>
      </c>
      <c r="B2672" s="290" t="s">
        <v>5237</v>
      </c>
      <c r="C2672" s="290" t="s">
        <v>1493</v>
      </c>
      <c r="P2672" s="290" t="s">
        <v>1493</v>
      </c>
      <c r="Q2672" s="290" t="s">
        <v>5237</v>
      </c>
    </row>
    <row r="2673" spans="1:17">
      <c r="A2673" s="290" t="s">
        <v>4519</v>
      </c>
      <c r="B2673" s="290" t="s">
        <v>5201</v>
      </c>
      <c r="C2673" s="290" t="s">
        <v>1457</v>
      </c>
      <c r="P2673" s="290" t="s">
        <v>1457</v>
      </c>
      <c r="Q2673" s="290" t="s">
        <v>5201</v>
      </c>
    </row>
    <row r="2674" spans="1:17">
      <c r="A2674" s="290" t="s">
        <v>4519</v>
      </c>
      <c r="B2674" s="290" t="s">
        <v>6904</v>
      </c>
      <c r="C2674" s="290" t="s">
        <v>3003</v>
      </c>
      <c r="P2674" s="290" t="s">
        <v>3003</v>
      </c>
      <c r="Q2674" s="290" t="s">
        <v>6904</v>
      </c>
    </row>
    <row r="2675" spans="1:17">
      <c r="A2675" s="239" t="s">
        <v>4524</v>
      </c>
      <c r="B2675" s="239" t="s">
        <v>5104</v>
      </c>
      <c r="C2675" s="291" t="s">
        <v>1347</v>
      </c>
      <c r="P2675" s="291" t="s">
        <v>1347</v>
      </c>
      <c r="Q2675" s="239" t="s">
        <v>5104</v>
      </c>
    </row>
    <row r="2676" spans="1:17">
      <c r="A2676" s="290" t="s">
        <v>4519</v>
      </c>
      <c r="B2676" s="290" t="s">
        <v>5250</v>
      </c>
      <c r="C2676" s="290" t="s">
        <v>1506</v>
      </c>
      <c r="P2676" s="290" t="s">
        <v>1506</v>
      </c>
      <c r="Q2676" s="290" t="s">
        <v>5250</v>
      </c>
    </row>
    <row r="2677" spans="1:17">
      <c r="A2677" s="290" t="s">
        <v>4519</v>
      </c>
      <c r="B2677" s="290" t="s">
        <v>5340</v>
      </c>
      <c r="C2677" s="290" t="s">
        <v>1616</v>
      </c>
      <c r="P2677" s="290" t="s">
        <v>1616</v>
      </c>
      <c r="Q2677" s="290" t="s">
        <v>5340</v>
      </c>
    </row>
    <row r="2678" spans="1:17">
      <c r="A2678" s="290" t="s">
        <v>4519</v>
      </c>
      <c r="B2678" s="290" t="s">
        <v>5342</v>
      </c>
      <c r="C2678" s="290" t="s">
        <v>1618</v>
      </c>
      <c r="P2678" s="290" t="s">
        <v>1618</v>
      </c>
      <c r="Q2678" s="290" t="s">
        <v>5342</v>
      </c>
    </row>
    <row r="2679" spans="1:17">
      <c r="A2679" s="290" t="s">
        <v>4076</v>
      </c>
      <c r="B2679" s="290" t="s">
        <v>5973</v>
      </c>
      <c r="C2679" s="290" t="s">
        <v>2064</v>
      </c>
      <c r="P2679" s="290" t="s">
        <v>2064</v>
      </c>
      <c r="Q2679" s="290" t="s">
        <v>5973</v>
      </c>
    </row>
    <row r="2680" spans="1:17">
      <c r="A2680" s="239" t="s">
        <v>6480</v>
      </c>
      <c r="B2680" s="239" t="s">
        <v>6568</v>
      </c>
      <c r="C2680" s="291" t="s">
        <v>2699</v>
      </c>
      <c r="P2680" s="291" t="s">
        <v>2699</v>
      </c>
      <c r="Q2680" s="239" t="s">
        <v>6568</v>
      </c>
    </row>
    <row r="2681" spans="1:17">
      <c r="A2681" s="290" t="s">
        <v>4519</v>
      </c>
      <c r="B2681" s="290" t="s">
        <v>4887</v>
      </c>
      <c r="C2681" s="290" t="s">
        <v>1112</v>
      </c>
      <c r="P2681" s="290" t="s">
        <v>1112</v>
      </c>
      <c r="Q2681" s="290" t="s">
        <v>4887</v>
      </c>
    </row>
    <row r="2682" spans="1:17">
      <c r="A2682" s="239" t="s">
        <v>4524</v>
      </c>
      <c r="B2682" s="239" t="s">
        <v>5492</v>
      </c>
      <c r="C2682" s="291" t="s">
        <v>5493</v>
      </c>
      <c r="P2682" s="291" t="s">
        <v>5493</v>
      </c>
      <c r="Q2682" s="239" t="s">
        <v>5492</v>
      </c>
    </row>
    <row r="2683" spans="1:17">
      <c r="A2683" s="292" t="s">
        <v>4077</v>
      </c>
      <c r="B2683" s="239" t="s">
        <v>6586</v>
      </c>
      <c r="C2683" s="291" t="s">
        <v>2717</v>
      </c>
      <c r="P2683" s="291" t="s">
        <v>2717</v>
      </c>
      <c r="Q2683" s="239" t="s">
        <v>6586</v>
      </c>
    </row>
    <row r="2684" spans="1:17">
      <c r="A2684" s="292" t="s">
        <v>4077</v>
      </c>
      <c r="B2684" s="239" t="s">
        <v>6663</v>
      </c>
      <c r="C2684" s="291" t="s">
        <v>2800</v>
      </c>
      <c r="P2684" s="291" t="s">
        <v>2800</v>
      </c>
      <c r="Q2684" s="239" t="s">
        <v>6663</v>
      </c>
    </row>
    <row r="2685" spans="1:17">
      <c r="A2685" s="239" t="s">
        <v>6480</v>
      </c>
      <c r="B2685" s="239" t="s">
        <v>6481</v>
      </c>
      <c r="C2685" s="291" t="s">
        <v>2606</v>
      </c>
      <c r="P2685" s="291" t="s">
        <v>2606</v>
      </c>
      <c r="Q2685" s="239" t="s">
        <v>6481</v>
      </c>
    </row>
    <row r="2686" spans="1:17">
      <c r="A2686" s="292" t="s">
        <v>4077</v>
      </c>
      <c r="B2686" s="239" t="s">
        <v>6556</v>
      </c>
      <c r="C2686" s="291" t="s">
        <v>2687</v>
      </c>
      <c r="P2686" s="291" t="s">
        <v>2687</v>
      </c>
      <c r="Q2686" s="239" t="s">
        <v>6556</v>
      </c>
    </row>
    <row r="2687" spans="1:17">
      <c r="A2687" s="239" t="s">
        <v>4524</v>
      </c>
      <c r="B2687" s="239" t="s">
        <v>4905</v>
      </c>
      <c r="C2687" s="291" t="s">
        <v>1130</v>
      </c>
      <c r="P2687" s="291" t="s">
        <v>1130</v>
      </c>
      <c r="Q2687" s="239" t="s">
        <v>4905</v>
      </c>
    </row>
    <row r="2688" spans="1:17">
      <c r="A2688" s="290" t="s">
        <v>4519</v>
      </c>
      <c r="B2688" s="290" t="s">
        <v>5071</v>
      </c>
      <c r="C2688" s="290" t="s">
        <v>1311</v>
      </c>
      <c r="P2688" s="290" t="s">
        <v>1311</v>
      </c>
      <c r="Q2688" s="290" t="s">
        <v>5071</v>
      </c>
    </row>
    <row r="2689" spans="1:17">
      <c r="A2689" s="239" t="s">
        <v>4524</v>
      </c>
      <c r="B2689" s="239" t="s">
        <v>5523</v>
      </c>
      <c r="C2689" s="291" t="s">
        <v>5524</v>
      </c>
      <c r="P2689" s="291" t="s">
        <v>5524</v>
      </c>
      <c r="Q2689" s="239" t="s">
        <v>5523</v>
      </c>
    </row>
    <row r="2690" spans="1:17">
      <c r="A2690" s="290" t="s">
        <v>4519</v>
      </c>
      <c r="B2690" s="290" t="s">
        <v>5073</v>
      </c>
      <c r="C2690" s="290" t="s">
        <v>1313</v>
      </c>
      <c r="P2690" s="290" t="s">
        <v>1313</v>
      </c>
      <c r="Q2690" s="290" t="s">
        <v>5073</v>
      </c>
    </row>
    <row r="2691" spans="1:17">
      <c r="A2691" s="290" t="s">
        <v>4076</v>
      </c>
      <c r="B2691" s="290" t="s">
        <v>4330</v>
      </c>
      <c r="C2691" s="290" t="s">
        <v>549</v>
      </c>
      <c r="P2691" s="290" t="s">
        <v>549</v>
      </c>
      <c r="Q2691" s="290" t="s">
        <v>4330</v>
      </c>
    </row>
    <row r="2692" spans="1:17">
      <c r="A2692" s="239" t="s">
        <v>7623</v>
      </c>
      <c r="B2692" s="239" t="s">
        <v>7690</v>
      </c>
      <c r="C2692" s="291" t="s">
        <v>3793</v>
      </c>
      <c r="P2692" s="291" t="s">
        <v>3793</v>
      </c>
      <c r="Q2692" s="239" t="s">
        <v>7690</v>
      </c>
    </row>
    <row r="2693" spans="1:17">
      <c r="A2693" s="239" t="s">
        <v>4524</v>
      </c>
      <c r="B2693" s="239" t="s">
        <v>5323</v>
      </c>
      <c r="C2693" s="291" t="s">
        <v>1597</v>
      </c>
      <c r="P2693" s="291" t="s">
        <v>1597</v>
      </c>
      <c r="Q2693" s="239" t="s">
        <v>5323</v>
      </c>
    </row>
    <row r="2694" spans="1:17">
      <c r="A2694" s="239" t="s">
        <v>4524</v>
      </c>
      <c r="B2694" s="239" t="s">
        <v>4617</v>
      </c>
      <c r="C2694" s="291" t="s">
        <v>4618</v>
      </c>
      <c r="P2694" s="291" t="s">
        <v>4618</v>
      </c>
      <c r="Q2694" s="239" t="s">
        <v>4617</v>
      </c>
    </row>
    <row r="2695" spans="1:17">
      <c r="A2695" s="239" t="s">
        <v>4524</v>
      </c>
      <c r="B2695" s="239" t="s">
        <v>5350</v>
      </c>
      <c r="C2695" s="291" t="s">
        <v>1626</v>
      </c>
      <c r="P2695" s="291" t="s">
        <v>1626</v>
      </c>
      <c r="Q2695" s="239" t="s">
        <v>5350</v>
      </c>
    </row>
    <row r="2696" spans="1:17">
      <c r="A2696" s="290" t="s">
        <v>4519</v>
      </c>
      <c r="B2696" s="290" t="s">
        <v>4914</v>
      </c>
      <c r="C2696" s="290" t="s">
        <v>1139</v>
      </c>
      <c r="P2696" s="290" t="s">
        <v>1139</v>
      </c>
      <c r="Q2696" s="290" t="s">
        <v>4914</v>
      </c>
    </row>
    <row r="2697" spans="1:17">
      <c r="A2697" s="239" t="s">
        <v>7623</v>
      </c>
      <c r="B2697" s="239" t="s">
        <v>7624</v>
      </c>
      <c r="C2697" s="291" t="s">
        <v>3723</v>
      </c>
      <c r="P2697" s="291" t="s">
        <v>3723</v>
      </c>
      <c r="Q2697" s="239" t="s">
        <v>7624</v>
      </c>
    </row>
    <row r="2698" spans="1:17">
      <c r="A2698" s="290" t="s">
        <v>4519</v>
      </c>
      <c r="B2698" s="290" t="s">
        <v>4978</v>
      </c>
      <c r="C2698" s="290" t="s">
        <v>1206</v>
      </c>
      <c r="P2698" s="290" t="s">
        <v>1206</v>
      </c>
      <c r="Q2698" s="290" t="s">
        <v>4978</v>
      </c>
    </row>
    <row r="2699" spans="1:17">
      <c r="A2699" s="239" t="s">
        <v>4524</v>
      </c>
      <c r="B2699" s="239" t="s">
        <v>4977</v>
      </c>
      <c r="C2699" s="291" t="s">
        <v>1205</v>
      </c>
      <c r="P2699" s="291" t="s">
        <v>1205</v>
      </c>
      <c r="Q2699" s="239" t="s">
        <v>4977</v>
      </c>
    </row>
    <row r="2700" spans="1:17">
      <c r="A2700" s="290" t="s">
        <v>4076</v>
      </c>
      <c r="B2700" s="290" t="s">
        <v>2063</v>
      </c>
      <c r="C2700" s="290" t="s">
        <v>2062</v>
      </c>
      <c r="P2700" s="290" t="s">
        <v>2062</v>
      </c>
      <c r="Q2700" s="290" t="s">
        <v>2063</v>
      </c>
    </row>
    <row r="2701" spans="1:17">
      <c r="A2701" s="290" t="s">
        <v>4519</v>
      </c>
      <c r="B2701" s="290" t="s">
        <v>4902</v>
      </c>
      <c r="C2701" s="290" t="s">
        <v>1127</v>
      </c>
      <c r="P2701" s="290" t="s">
        <v>1127</v>
      </c>
      <c r="Q2701" s="290" t="s">
        <v>4902</v>
      </c>
    </row>
    <row r="2702" spans="1:17">
      <c r="A2702" s="290" t="s">
        <v>4519</v>
      </c>
      <c r="B2702" s="290" t="s">
        <v>5032</v>
      </c>
      <c r="C2702" s="290" t="s">
        <v>1266</v>
      </c>
      <c r="P2702" s="290" t="s">
        <v>1266</v>
      </c>
      <c r="Q2702" s="290" t="s">
        <v>5032</v>
      </c>
    </row>
    <row r="2703" spans="1:17">
      <c r="A2703" s="239" t="s">
        <v>6480</v>
      </c>
      <c r="B2703" s="239" t="s">
        <v>6679</v>
      </c>
      <c r="C2703" s="291" t="s">
        <v>2816</v>
      </c>
      <c r="P2703" s="291" t="s">
        <v>2816</v>
      </c>
      <c r="Q2703" s="239" t="s">
        <v>6679</v>
      </c>
    </row>
    <row r="2704" spans="1:17">
      <c r="A2704" s="239" t="s">
        <v>4524</v>
      </c>
      <c r="B2704" s="239" t="s">
        <v>5205</v>
      </c>
      <c r="C2704" s="291" t="s">
        <v>1461</v>
      </c>
      <c r="P2704" s="291" t="s">
        <v>1461</v>
      </c>
      <c r="Q2704" s="239" t="s">
        <v>5205</v>
      </c>
    </row>
    <row r="2705" spans="1:17">
      <c r="A2705" s="239" t="s">
        <v>7623</v>
      </c>
      <c r="B2705" s="239" t="s">
        <v>7691</v>
      </c>
      <c r="C2705" s="291" t="s">
        <v>3794</v>
      </c>
      <c r="P2705" s="291" t="s">
        <v>3794</v>
      </c>
      <c r="Q2705" s="239" t="s">
        <v>7691</v>
      </c>
    </row>
    <row r="2706" spans="1:17">
      <c r="A2706" s="290" t="s">
        <v>4519</v>
      </c>
      <c r="B2706" s="290" t="s">
        <v>4873</v>
      </c>
      <c r="C2706" s="290" t="s">
        <v>1098</v>
      </c>
      <c r="P2706" s="290" t="s">
        <v>1098</v>
      </c>
      <c r="Q2706" s="290" t="s">
        <v>4873</v>
      </c>
    </row>
    <row r="2707" spans="1:17">
      <c r="A2707" s="290" t="s">
        <v>4519</v>
      </c>
      <c r="B2707" s="290" t="s">
        <v>5254</v>
      </c>
      <c r="C2707" s="290" t="s">
        <v>1510</v>
      </c>
      <c r="P2707" s="290" t="s">
        <v>1510</v>
      </c>
      <c r="Q2707" s="290" t="s">
        <v>5254</v>
      </c>
    </row>
    <row r="2708" spans="1:17">
      <c r="A2708" s="239" t="s">
        <v>4524</v>
      </c>
      <c r="B2708" s="239" t="s">
        <v>4792</v>
      </c>
      <c r="C2708" s="291" t="s">
        <v>1011</v>
      </c>
      <c r="P2708" s="291" t="s">
        <v>1011</v>
      </c>
      <c r="Q2708" s="239" t="s">
        <v>4792</v>
      </c>
    </row>
    <row r="2709" spans="1:17">
      <c r="A2709" s="239" t="s">
        <v>4524</v>
      </c>
      <c r="B2709" s="239" t="s">
        <v>4765</v>
      </c>
      <c r="C2709" s="291" t="s">
        <v>984</v>
      </c>
      <c r="P2709" s="291" t="s">
        <v>984</v>
      </c>
      <c r="Q2709" s="239" t="s">
        <v>4765</v>
      </c>
    </row>
    <row r="2710" spans="1:17">
      <c r="A2710" s="290" t="s">
        <v>4519</v>
      </c>
      <c r="B2710" s="290" t="s">
        <v>4998</v>
      </c>
      <c r="C2710" s="290" t="s">
        <v>1226</v>
      </c>
      <c r="P2710" s="290" t="s">
        <v>1226</v>
      </c>
      <c r="Q2710" s="290" t="s">
        <v>4998</v>
      </c>
    </row>
    <row r="2711" spans="1:17">
      <c r="A2711" s="290" t="s">
        <v>4519</v>
      </c>
      <c r="B2711" s="290" t="s">
        <v>5116</v>
      </c>
      <c r="C2711" s="290" t="s">
        <v>1359</v>
      </c>
      <c r="P2711" s="290" t="s">
        <v>1359</v>
      </c>
      <c r="Q2711" s="290" t="s">
        <v>5116</v>
      </c>
    </row>
    <row r="2712" spans="1:17">
      <c r="A2712" s="239" t="s">
        <v>4524</v>
      </c>
      <c r="B2712" s="239" t="s">
        <v>4661</v>
      </c>
      <c r="C2712" s="291" t="s">
        <v>875</v>
      </c>
      <c r="P2712" s="291" t="s">
        <v>875</v>
      </c>
      <c r="Q2712" s="239" t="s">
        <v>4661</v>
      </c>
    </row>
    <row r="2713" spans="1:17">
      <c r="A2713" s="239" t="s">
        <v>4524</v>
      </c>
      <c r="B2713" s="239" t="s">
        <v>4996</v>
      </c>
      <c r="C2713" s="291" t="s">
        <v>1224</v>
      </c>
      <c r="P2713" s="291" t="s">
        <v>1224</v>
      </c>
      <c r="Q2713" s="239" t="s">
        <v>4996</v>
      </c>
    </row>
    <row r="2714" spans="1:17">
      <c r="A2714" s="239" t="s">
        <v>4524</v>
      </c>
      <c r="B2714" s="239" t="s">
        <v>4913</v>
      </c>
      <c r="C2714" s="291" t="s">
        <v>1138</v>
      </c>
      <c r="P2714" s="291" t="s">
        <v>1138</v>
      </c>
      <c r="Q2714" s="239" t="s">
        <v>4913</v>
      </c>
    </row>
    <row r="2715" spans="1:17">
      <c r="A2715" s="239" t="s">
        <v>4524</v>
      </c>
      <c r="B2715" s="239" t="s">
        <v>5117</v>
      </c>
      <c r="C2715" s="291" t="s">
        <v>1360</v>
      </c>
      <c r="P2715" s="291" t="s">
        <v>1360</v>
      </c>
      <c r="Q2715" s="239" t="s">
        <v>5117</v>
      </c>
    </row>
    <row r="2716" spans="1:17">
      <c r="A2716" s="239" t="s">
        <v>4524</v>
      </c>
      <c r="B2716" s="239" t="s">
        <v>5298</v>
      </c>
      <c r="C2716" s="291" t="s">
        <v>1564</v>
      </c>
      <c r="P2716" s="291" t="s">
        <v>1564</v>
      </c>
      <c r="Q2716" s="239" t="s">
        <v>5298</v>
      </c>
    </row>
    <row r="2717" spans="1:17">
      <c r="A2717" s="239" t="s">
        <v>4524</v>
      </c>
      <c r="B2717" s="239" t="s">
        <v>5021</v>
      </c>
      <c r="C2717" s="291" t="s">
        <v>1253</v>
      </c>
      <c r="P2717" s="291" t="s">
        <v>1253</v>
      </c>
      <c r="Q2717" s="239" t="s">
        <v>5021</v>
      </c>
    </row>
    <row r="2718" spans="1:17">
      <c r="A2718" s="239" t="s">
        <v>4524</v>
      </c>
      <c r="B2718" s="239" t="s">
        <v>4882</v>
      </c>
      <c r="C2718" s="291" t="s">
        <v>1107</v>
      </c>
      <c r="P2718" s="291" t="s">
        <v>1107</v>
      </c>
      <c r="Q2718" s="239" t="s">
        <v>4882</v>
      </c>
    </row>
    <row r="2719" spans="1:17">
      <c r="A2719" s="290" t="s">
        <v>4519</v>
      </c>
      <c r="B2719" s="290" t="s">
        <v>4919</v>
      </c>
      <c r="C2719" s="290" t="s">
        <v>1144</v>
      </c>
      <c r="P2719" s="290" t="s">
        <v>1144</v>
      </c>
      <c r="Q2719" s="290" t="s">
        <v>4919</v>
      </c>
    </row>
    <row r="2720" spans="1:17">
      <c r="A2720" s="239" t="s">
        <v>4524</v>
      </c>
      <c r="B2720" s="239" t="s">
        <v>4751</v>
      </c>
      <c r="C2720" s="291" t="s">
        <v>970</v>
      </c>
      <c r="P2720" s="291" t="s">
        <v>970</v>
      </c>
      <c r="Q2720" s="239" t="s">
        <v>4751</v>
      </c>
    </row>
    <row r="2721" spans="1:17">
      <c r="A2721" s="290" t="s">
        <v>4076</v>
      </c>
      <c r="B2721" s="290" t="s">
        <v>5890</v>
      </c>
      <c r="C2721" s="290" t="s">
        <v>1981</v>
      </c>
      <c r="P2721" s="290" t="s">
        <v>1981</v>
      </c>
      <c r="Q2721" s="290" t="s">
        <v>5890</v>
      </c>
    </row>
    <row r="2722" spans="1:17">
      <c r="A2722" s="290" t="s">
        <v>4076</v>
      </c>
      <c r="B2722" s="290" t="s">
        <v>5892</v>
      </c>
      <c r="C2722" s="290" t="s">
        <v>1983</v>
      </c>
      <c r="P2722" s="290" t="s">
        <v>1983</v>
      </c>
      <c r="Q2722" s="290" t="s">
        <v>5892</v>
      </c>
    </row>
    <row r="2723" spans="1:17">
      <c r="A2723" s="290" t="s">
        <v>4076</v>
      </c>
      <c r="B2723" s="290" t="s">
        <v>5891</v>
      </c>
      <c r="C2723" s="290" t="s">
        <v>1982</v>
      </c>
      <c r="P2723" s="290" t="s">
        <v>1982</v>
      </c>
      <c r="Q2723" s="290" t="s">
        <v>5891</v>
      </c>
    </row>
    <row r="2724" spans="1:17">
      <c r="A2724" s="239" t="s">
        <v>4076</v>
      </c>
      <c r="B2724" s="239" t="s">
        <v>5910</v>
      </c>
      <c r="C2724" s="291" t="s">
        <v>5911</v>
      </c>
      <c r="P2724" s="291" t="s">
        <v>5911</v>
      </c>
      <c r="Q2724" s="239" t="s">
        <v>5910</v>
      </c>
    </row>
    <row r="2725" spans="1:17">
      <c r="A2725" s="239" t="s">
        <v>4076</v>
      </c>
      <c r="B2725" s="239" t="s">
        <v>5912</v>
      </c>
      <c r="C2725" s="291" t="s">
        <v>5913</v>
      </c>
      <c r="P2725" s="291" t="s">
        <v>5913</v>
      </c>
      <c r="Q2725" s="239" t="s">
        <v>5912</v>
      </c>
    </row>
    <row r="2726" spans="1:17">
      <c r="A2726" s="239" t="s">
        <v>4524</v>
      </c>
      <c r="B2726" s="239" t="s">
        <v>4717</v>
      </c>
      <c r="C2726" s="291" t="s">
        <v>933</v>
      </c>
      <c r="P2726" s="291" t="s">
        <v>933</v>
      </c>
      <c r="Q2726" s="239" t="s">
        <v>4717</v>
      </c>
    </row>
    <row r="2727" spans="1:17">
      <c r="A2727" s="290" t="s">
        <v>4076</v>
      </c>
      <c r="B2727" s="290" t="s">
        <v>4662</v>
      </c>
      <c r="C2727" s="290" t="s">
        <v>876</v>
      </c>
      <c r="P2727" s="290" t="s">
        <v>876</v>
      </c>
      <c r="Q2727" s="290" t="s">
        <v>4662</v>
      </c>
    </row>
    <row r="2728" spans="1:17">
      <c r="A2728" s="239" t="s">
        <v>5665</v>
      </c>
      <c r="B2728" s="239" t="s">
        <v>7429</v>
      </c>
      <c r="C2728" s="291" t="s">
        <v>3537</v>
      </c>
      <c r="P2728" s="291" t="s">
        <v>3537</v>
      </c>
      <c r="Q2728" s="239" t="s">
        <v>7429</v>
      </c>
    </row>
    <row r="2729" spans="1:17">
      <c r="A2729" s="239" t="s">
        <v>4524</v>
      </c>
      <c r="B2729" s="239" t="s">
        <v>4746</v>
      </c>
      <c r="C2729" s="291" t="s">
        <v>965</v>
      </c>
      <c r="P2729" s="291" t="s">
        <v>965</v>
      </c>
      <c r="Q2729" s="239" t="s">
        <v>4746</v>
      </c>
    </row>
    <row r="2730" spans="1:17">
      <c r="A2730" s="239" t="s">
        <v>5665</v>
      </c>
      <c r="B2730" s="239" t="s">
        <v>6986</v>
      </c>
      <c r="C2730" s="291" t="s">
        <v>3085</v>
      </c>
      <c r="P2730" s="291" t="s">
        <v>3085</v>
      </c>
      <c r="Q2730" s="239" t="s">
        <v>6986</v>
      </c>
    </row>
    <row r="2731" spans="1:17">
      <c r="A2731" s="239" t="s">
        <v>4524</v>
      </c>
      <c r="B2731" s="239" t="s">
        <v>5362</v>
      </c>
      <c r="C2731" s="291" t="s">
        <v>1642</v>
      </c>
      <c r="P2731" s="291" t="s">
        <v>1642</v>
      </c>
      <c r="Q2731" s="239" t="s">
        <v>5362</v>
      </c>
    </row>
    <row r="2732" spans="1:17">
      <c r="A2732" s="239" t="s">
        <v>4524</v>
      </c>
      <c r="B2732" s="239" t="s">
        <v>5327</v>
      </c>
      <c r="C2732" s="291" t="s">
        <v>1601</v>
      </c>
      <c r="P2732" s="291" t="s">
        <v>1601</v>
      </c>
      <c r="Q2732" s="239" t="s">
        <v>5327</v>
      </c>
    </row>
    <row r="2733" spans="1:17">
      <c r="A2733" s="239" t="s">
        <v>4524</v>
      </c>
      <c r="B2733" s="239" t="s">
        <v>5352</v>
      </c>
      <c r="C2733" s="291" t="s">
        <v>1630</v>
      </c>
      <c r="P2733" s="291" t="s">
        <v>1630</v>
      </c>
      <c r="Q2733" s="239" t="s">
        <v>5352</v>
      </c>
    </row>
    <row r="2734" spans="1:17">
      <c r="A2734" s="239" t="s">
        <v>4524</v>
      </c>
      <c r="B2734" s="239" t="s">
        <v>4663</v>
      </c>
      <c r="C2734" s="291" t="s">
        <v>877</v>
      </c>
      <c r="P2734" s="291" t="s">
        <v>877</v>
      </c>
      <c r="Q2734" s="239" t="s">
        <v>4663</v>
      </c>
    </row>
    <row r="2735" spans="1:17">
      <c r="A2735" s="239" t="s">
        <v>4524</v>
      </c>
      <c r="B2735" s="239" t="s">
        <v>4664</v>
      </c>
      <c r="C2735" s="291" t="s">
        <v>878</v>
      </c>
      <c r="P2735" s="291" t="s">
        <v>878</v>
      </c>
      <c r="Q2735" s="239" t="s">
        <v>4664</v>
      </c>
    </row>
    <row r="2736" spans="1:17">
      <c r="A2736" s="290" t="s">
        <v>4519</v>
      </c>
      <c r="B2736" s="290" t="s">
        <v>5369</v>
      </c>
      <c r="C2736" s="290" t="s">
        <v>1649</v>
      </c>
      <c r="P2736" s="290" t="s">
        <v>1649</v>
      </c>
      <c r="Q2736" s="290" t="s">
        <v>5369</v>
      </c>
    </row>
    <row r="2737" spans="1:17">
      <c r="A2737" s="239" t="s">
        <v>4524</v>
      </c>
      <c r="B2737" s="239" t="s">
        <v>5210</v>
      </c>
      <c r="C2737" s="291" t="s">
        <v>1466</v>
      </c>
      <c r="P2737" s="291" t="s">
        <v>1466</v>
      </c>
      <c r="Q2737" s="239" t="s">
        <v>5210</v>
      </c>
    </row>
    <row r="2738" spans="1:17">
      <c r="A2738" s="290" t="s">
        <v>4519</v>
      </c>
      <c r="B2738" s="290" t="s">
        <v>5119</v>
      </c>
      <c r="C2738" s="290" t="s">
        <v>1362</v>
      </c>
      <c r="P2738" s="290" t="s">
        <v>1362</v>
      </c>
      <c r="Q2738" s="290" t="s">
        <v>5119</v>
      </c>
    </row>
    <row r="2739" spans="1:17">
      <c r="A2739" s="290" t="s">
        <v>4076</v>
      </c>
      <c r="B2739" s="290" t="s">
        <v>4367</v>
      </c>
      <c r="C2739" s="290" t="s">
        <v>589</v>
      </c>
      <c r="P2739" s="290" t="s">
        <v>589</v>
      </c>
      <c r="Q2739" s="290" t="s">
        <v>4367</v>
      </c>
    </row>
    <row r="2740" spans="1:17">
      <c r="A2740" s="239" t="s">
        <v>7623</v>
      </c>
      <c r="B2740" s="239" t="s">
        <v>7877</v>
      </c>
      <c r="C2740" s="291" t="s">
        <v>4038</v>
      </c>
      <c r="P2740" s="291" t="s">
        <v>4038</v>
      </c>
      <c r="Q2740" s="239" t="s">
        <v>7877</v>
      </c>
    </row>
    <row r="2741" spans="1:17">
      <c r="A2741" s="239" t="s">
        <v>4524</v>
      </c>
      <c r="B2741" s="239" t="s">
        <v>4760</v>
      </c>
      <c r="C2741" s="291" t="s">
        <v>979</v>
      </c>
      <c r="P2741" s="291" t="s">
        <v>979</v>
      </c>
      <c r="Q2741" s="239" t="s">
        <v>4760</v>
      </c>
    </row>
    <row r="2742" spans="1:17">
      <c r="A2742" s="290" t="s">
        <v>4519</v>
      </c>
      <c r="B2742" s="290" t="s">
        <v>5410</v>
      </c>
      <c r="C2742" s="290" t="s">
        <v>5411</v>
      </c>
      <c r="P2742" s="290" t="s">
        <v>5411</v>
      </c>
      <c r="Q2742" s="290" t="s">
        <v>5410</v>
      </c>
    </row>
    <row r="2743" spans="1:17">
      <c r="A2743" s="290" t="s">
        <v>4519</v>
      </c>
      <c r="B2743" s="290" t="s">
        <v>5426</v>
      </c>
      <c r="C2743" s="290" t="s">
        <v>5427</v>
      </c>
      <c r="P2743" s="290" t="s">
        <v>5427</v>
      </c>
      <c r="Q2743" s="290" t="s">
        <v>5426</v>
      </c>
    </row>
    <row r="2744" spans="1:17">
      <c r="A2744" s="239" t="s">
        <v>4519</v>
      </c>
      <c r="B2744" s="239" t="s">
        <v>5549</v>
      </c>
      <c r="C2744" s="291" t="s">
        <v>5550</v>
      </c>
      <c r="P2744" s="291" t="s">
        <v>5550</v>
      </c>
      <c r="Q2744" s="239" t="s">
        <v>5549</v>
      </c>
    </row>
    <row r="2745" spans="1:17">
      <c r="A2745" s="239" t="s">
        <v>4524</v>
      </c>
      <c r="B2745" s="239" t="s">
        <v>4816</v>
      </c>
      <c r="C2745" s="291" t="s">
        <v>1036</v>
      </c>
      <c r="P2745" s="291" t="s">
        <v>1036</v>
      </c>
      <c r="Q2745" s="239" t="s">
        <v>4816</v>
      </c>
    </row>
    <row r="2746" spans="1:17">
      <c r="A2746" s="290" t="s">
        <v>4076</v>
      </c>
      <c r="B2746" s="290" t="s">
        <v>6279</v>
      </c>
      <c r="C2746" s="290" t="s">
        <v>2404</v>
      </c>
      <c r="P2746" s="290" t="s">
        <v>2404</v>
      </c>
      <c r="Q2746" s="290" t="s">
        <v>6279</v>
      </c>
    </row>
    <row r="2747" spans="1:17">
      <c r="A2747" s="290" t="s">
        <v>4076</v>
      </c>
      <c r="B2747" s="290" t="s">
        <v>6153</v>
      </c>
      <c r="C2747" s="290" t="s">
        <v>2258</v>
      </c>
      <c r="P2747" s="290" t="s">
        <v>2258</v>
      </c>
      <c r="Q2747" s="290" t="s">
        <v>6153</v>
      </c>
    </row>
    <row r="2748" spans="1:17">
      <c r="A2748" s="292" t="s">
        <v>4077</v>
      </c>
      <c r="B2748" s="239" t="s">
        <v>6477</v>
      </c>
      <c r="C2748" s="291" t="s">
        <v>2599</v>
      </c>
      <c r="P2748" s="291" t="s">
        <v>2599</v>
      </c>
      <c r="Q2748" s="239" t="s">
        <v>6477</v>
      </c>
    </row>
    <row r="2749" spans="1:17">
      <c r="A2749" s="239" t="s">
        <v>4524</v>
      </c>
      <c r="B2749" s="239" t="s">
        <v>4657</v>
      </c>
      <c r="C2749" s="291" t="s">
        <v>871</v>
      </c>
      <c r="P2749" s="291" t="s">
        <v>871</v>
      </c>
      <c r="Q2749" s="239" t="s">
        <v>4657</v>
      </c>
    </row>
    <row r="2750" spans="1:17">
      <c r="A2750" s="290" t="s">
        <v>4519</v>
      </c>
      <c r="B2750" s="290" t="s">
        <v>5244</v>
      </c>
      <c r="C2750" s="290" t="s">
        <v>1500</v>
      </c>
      <c r="P2750" s="290" t="s">
        <v>1500</v>
      </c>
      <c r="Q2750" s="290" t="s">
        <v>5244</v>
      </c>
    </row>
    <row r="2751" spans="1:17">
      <c r="A2751" s="239" t="s">
        <v>4524</v>
      </c>
      <c r="B2751" s="239" t="s">
        <v>4840</v>
      </c>
      <c r="C2751" s="291" t="s">
        <v>1064</v>
      </c>
      <c r="P2751" s="291" t="s">
        <v>1064</v>
      </c>
      <c r="Q2751" s="239" t="s">
        <v>4840</v>
      </c>
    </row>
    <row r="2752" spans="1:17">
      <c r="A2752" s="290" t="s">
        <v>4519</v>
      </c>
      <c r="B2752" s="290" t="s">
        <v>5072</v>
      </c>
      <c r="C2752" s="290" t="s">
        <v>1312</v>
      </c>
      <c r="P2752" s="290" t="s">
        <v>1312</v>
      </c>
      <c r="Q2752" s="290" t="s">
        <v>5072</v>
      </c>
    </row>
    <row r="2753" spans="1:17">
      <c r="A2753" s="239" t="s">
        <v>4524</v>
      </c>
      <c r="B2753" s="239" t="s">
        <v>4666</v>
      </c>
      <c r="C2753" s="291" t="s">
        <v>880</v>
      </c>
      <c r="P2753" s="291" t="s">
        <v>880</v>
      </c>
      <c r="Q2753" s="239" t="s">
        <v>4666</v>
      </c>
    </row>
    <row r="2754" spans="1:17">
      <c r="A2754" s="292" t="s">
        <v>4077</v>
      </c>
      <c r="B2754" s="239" t="s">
        <v>6515</v>
      </c>
      <c r="C2754" s="291" t="s">
        <v>2644</v>
      </c>
      <c r="P2754" s="291" t="s">
        <v>2644</v>
      </c>
      <c r="Q2754" s="239" t="s">
        <v>6515</v>
      </c>
    </row>
    <row r="2755" spans="1:17">
      <c r="A2755" s="292" t="s">
        <v>4077</v>
      </c>
      <c r="B2755" s="239" t="s">
        <v>6553</v>
      </c>
      <c r="C2755" s="291" t="s">
        <v>2682</v>
      </c>
      <c r="P2755" s="291" t="s">
        <v>2682</v>
      </c>
      <c r="Q2755" s="239" t="s">
        <v>6553</v>
      </c>
    </row>
    <row r="2756" spans="1:17">
      <c r="A2756" s="292" t="s">
        <v>4077</v>
      </c>
      <c r="B2756" s="239" t="s">
        <v>6607</v>
      </c>
      <c r="C2756" s="291" t="s">
        <v>2740</v>
      </c>
      <c r="P2756" s="291" t="s">
        <v>2740</v>
      </c>
      <c r="Q2756" s="239" t="s">
        <v>6607</v>
      </c>
    </row>
    <row r="2757" spans="1:17">
      <c r="A2757" s="290" t="s">
        <v>4076</v>
      </c>
      <c r="B2757" s="290" t="s">
        <v>6149</v>
      </c>
      <c r="C2757" s="290" t="s">
        <v>2254</v>
      </c>
      <c r="P2757" s="290" t="s">
        <v>2254</v>
      </c>
      <c r="Q2757" s="290" t="s">
        <v>6149</v>
      </c>
    </row>
    <row r="2758" spans="1:17">
      <c r="A2758" s="292" t="s">
        <v>4077</v>
      </c>
      <c r="B2758" s="239" t="s">
        <v>2758</v>
      </c>
      <c r="C2758" s="291" t="s">
        <v>2757</v>
      </c>
      <c r="P2758" s="291" t="s">
        <v>2757</v>
      </c>
      <c r="Q2758" s="239" t="s">
        <v>2758</v>
      </c>
    </row>
    <row r="2759" spans="1:17">
      <c r="A2759" s="292" t="s">
        <v>4077</v>
      </c>
      <c r="B2759" s="239" t="s">
        <v>6616</v>
      </c>
      <c r="C2759" s="291" t="s">
        <v>2749</v>
      </c>
      <c r="P2759" s="291" t="s">
        <v>2749</v>
      </c>
      <c r="Q2759" s="239" t="s">
        <v>6616</v>
      </c>
    </row>
    <row r="2760" spans="1:17">
      <c r="A2760" s="292" t="s">
        <v>4077</v>
      </c>
      <c r="B2760" s="239" t="s">
        <v>6620</v>
      </c>
      <c r="C2760" s="291" t="s">
        <v>2753</v>
      </c>
      <c r="P2760" s="291" t="s">
        <v>2753</v>
      </c>
      <c r="Q2760" s="239" t="s">
        <v>6620</v>
      </c>
    </row>
    <row r="2761" spans="1:17">
      <c r="A2761" s="292" t="s">
        <v>4077</v>
      </c>
      <c r="B2761" s="239" t="s">
        <v>6618</v>
      </c>
      <c r="C2761" s="291" t="s">
        <v>2751</v>
      </c>
      <c r="P2761" s="291" t="s">
        <v>2751</v>
      </c>
      <c r="Q2761" s="239" t="s">
        <v>6618</v>
      </c>
    </row>
    <row r="2762" spans="1:17">
      <c r="A2762" s="292" t="s">
        <v>4077</v>
      </c>
      <c r="B2762" s="239" t="s">
        <v>6659</v>
      </c>
      <c r="C2762" s="291" t="s">
        <v>2796</v>
      </c>
      <c r="P2762" s="291" t="s">
        <v>2796</v>
      </c>
      <c r="Q2762" s="239" t="s">
        <v>6659</v>
      </c>
    </row>
    <row r="2763" spans="1:17">
      <c r="A2763" s="290" t="s">
        <v>4076</v>
      </c>
      <c r="B2763" s="290" t="s">
        <v>6150</v>
      </c>
      <c r="C2763" s="290" t="s">
        <v>2255</v>
      </c>
      <c r="P2763" s="290" t="s">
        <v>2255</v>
      </c>
      <c r="Q2763" s="290" t="s">
        <v>6150</v>
      </c>
    </row>
    <row r="2764" spans="1:17">
      <c r="A2764" s="290" t="s">
        <v>4076</v>
      </c>
      <c r="B2764" s="290" t="s">
        <v>4470</v>
      </c>
      <c r="C2764" s="290" t="s">
        <v>691</v>
      </c>
      <c r="P2764" s="290" t="s">
        <v>691</v>
      </c>
      <c r="Q2764" s="290" t="s">
        <v>4470</v>
      </c>
    </row>
    <row r="2765" spans="1:17">
      <c r="A2765" s="292" t="s">
        <v>4077</v>
      </c>
      <c r="B2765" s="239" t="s">
        <v>6571</v>
      </c>
      <c r="C2765" s="291" t="s">
        <v>2702</v>
      </c>
      <c r="P2765" s="291" t="s">
        <v>2702</v>
      </c>
      <c r="Q2765" s="239" t="s">
        <v>6571</v>
      </c>
    </row>
    <row r="2766" spans="1:17">
      <c r="A2766" s="292" t="s">
        <v>4077</v>
      </c>
      <c r="B2766" s="239" t="s">
        <v>6530</v>
      </c>
      <c r="C2766" s="291" t="s">
        <v>2659</v>
      </c>
      <c r="P2766" s="291" t="s">
        <v>2659</v>
      </c>
      <c r="Q2766" s="239" t="s">
        <v>6530</v>
      </c>
    </row>
    <row r="2767" spans="1:17">
      <c r="A2767" s="292" t="s">
        <v>4077</v>
      </c>
      <c r="B2767" s="239" t="s">
        <v>6591</v>
      </c>
      <c r="C2767" s="291" t="s">
        <v>2722</v>
      </c>
      <c r="P2767" s="291" t="s">
        <v>2722</v>
      </c>
      <c r="Q2767" s="239" t="s">
        <v>6591</v>
      </c>
    </row>
    <row r="2768" spans="1:17">
      <c r="A2768" s="290" t="s">
        <v>4076</v>
      </c>
      <c r="B2768" s="290" t="s">
        <v>6300</v>
      </c>
      <c r="C2768" s="290" t="s">
        <v>2423</v>
      </c>
      <c r="P2768" s="290" t="s">
        <v>2423</v>
      </c>
      <c r="Q2768" s="290" t="s">
        <v>6300</v>
      </c>
    </row>
    <row r="2769" spans="1:17">
      <c r="A2769" s="292" t="s">
        <v>4077</v>
      </c>
      <c r="B2769" s="239" t="s">
        <v>2626</v>
      </c>
      <c r="C2769" s="291" t="s">
        <v>2625</v>
      </c>
      <c r="P2769" s="291" t="s">
        <v>2625</v>
      </c>
      <c r="Q2769" s="239" t="s">
        <v>2626</v>
      </c>
    </row>
    <row r="2770" spans="1:17">
      <c r="A2770" s="290" t="s">
        <v>4076</v>
      </c>
      <c r="B2770" s="290" t="s">
        <v>6159</v>
      </c>
      <c r="C2770" s="290" t="s">
        <v>2266</v>
      </c>
      <c r="P2770" s="290" t="s">
        <v>2266</v>
      </c>
      <c r="Q2770" s="290" t="s">
        <v>6159</v>
      </c>
    </row>
    <row r="2771" spans="1:17">
      <c r="A2771" s="292" t="s">
        <v>4077</v>
      </c>
      <c r="B2771" s="239" t="s">
        <v>6549</v>
      </c>
      <c r="C2771" s="291" t="s">
        <v>2678</v>
      </c>
      <c r="P2771" s="291" t="s">
        <v>2678</v>
      </c>
      <c r="Q2771" s="239" t="s">
        <v>6549</v>
      </c>
    </row>
    <row r="2772" spans="1:17">
      <c r="A2772" s="290" t="s">
        <v>4076</v>
      </c>
      <c r="B2772" s="290" t="s">
        <v>6151</v>
      </c>
      <c r="C2772" s="290" t="s">
        <v>2256</v>
      </c>
      <c r="P2772" s="290" t="s">
        <v>2256</v>
      </c>
      <c r="Q2772" s="290" t="s">
        <v>6151</v>
      </c>
    </row>
    <row r="2773" spans="1:17">
      <c r="A2773" s="292" t="s">
        <v>4077</v>
      </c>
      <c r="B2773" s="239" t="s">
        <v>6517</v>
      </c>
      <c r="C2773" s="291" t="s">
        <v>2646</v>
      </c>
      <c r="P2773" s="291" t="s">
        <v>2646</v>
      </c>
      <c r="Q2773" s="239" t="s">
        <v>6517</v>
      </c>
    </row>
    <row r="2774" spans="1:17">
      <c r="A2774" s="292" t="s">
        <v>4077</v>
      </c>
      <c r="B2774" s="239" t="s">
        <v>6522</v>
      </c>
      <c r="C2774" s="291" t="s">
        <v>2651</v>
      </c>
      <c r="P2774" s="291" t="s">
        <v>2651</v>
      </c>
      <c r="Q2774" s="239" t="s">
        <v>6522</v>
      </c>
    </row>
    <row r="2775" spans="1:17">
      <c r="A2775" s="292" t="s">
        <v>4077</v>
      </c>
      <c r="B2775" s="239" t="s">
        <v>6518</v>
      </c>
      <c r="C2775" s="291" t="s">
        <v>2647</v>
      </c>
      <c r="P2775" s="291" t="s">
        <v>2647</v>
      </c>
      <c r="Q2775" s="239" t="s">
        <v>6518</v>
      </c>
    </row>
    <row r="2776" spans="1:17">
      <c r="A2776" s="292" t="s">
        <v>4077</v>
      </c>
      <c r="B2776" s="239" t="s">
        <v>6533</v>
      </c>
      <c r="C2776" s="291" t="s">
        <v>2662</v>
      </c>
      <c r="P2776" s="291" t="s">
        <v>2662</v>
      </c>
      <c r="Q2776" s="239" t="s">
        <v>6533</v>
      </c>
    </row>
    <row r="2777" spans="1:17">
      <c r="A2777" s="292" t="s">
        <v>4077</v>
      </c>
      <c r="B2777" s="239" t="s">
        <v>6525</v>
      </c>
      <c r="C2777" s="291" t="s">
        <v>2654</v>
      </c>
      <c r="P2777" s="291" t="s">
        <v>2654</v>
      </c>
      <c r="Q2777" s="239" t="s">
        <v>6525</v>
      </c>
    </row>
    <row r="2778" spans="1:17">
      <c r="A2778" s="292" t="s">
        <v>4077</v>
      </c>
      <c r="B2778" s="239" t="s">
        <v>6431</v>
      </c>
      <c r="C2778" s="291" t="s">
        <v>2551</v>
      </c>
      <c r="P2778" s="291" t="s">
        <v>2551</v>
      </c>
      <c r="Q2778" s="239" t="s">
        <v>6431</v>
      </c>
    </row>
    <row r="2779" spans="1:17">
      <c r="A2779" s="292" t="s">
        <v>4077</v>
      </c>
      <c r="B2779" s="239" t="s">
        <v>6572</v>
      </c>
      <c r="C2779" s="291" t="s">
        <v>2703</v>
      </c>
      <c r="P2779" s="291" t="s">
        <v>2703</v>
      </c>
      <c r="Q2779" s="239" t="s">
        <v>6572</v>
      </c>
    </row>
    <row r="2780" spans="1:17">
      <c r="A2780" s="290" t="s">
        <v>4076</v>
      </c>
      <c r="B2780" s="290" t="s">
        <v>6004</v>
      </c>
      <c r="C2780" s="290" t="s">
        <v>2095</v>
      </c>
      <c r="P2780" s="290" t="s">
        <v>2095</v>
      </c>
      <c r="Q2780" s="290" t="s">
        <v>6004</v>
      </c>
    </row>
    <row r="2781" spans="1:17">
      <c r="A2781" s="290" t="s">
        <v>4076</v>
      </c>
      <c r="B2781" s="290" t="s">
        <v>6007</v>
      </c>
      <c r="C2781" s="290" t="s">
        <v>2098</v>
      </c>
      <c r="P2781" s="290" t="s">
        <v>2098</v>
      </c>
      <c r="Q2781" s="290" t="s">
        <v>6007</v>
      </c>
    </row>
    <row r="2782" spans="1:17">
      <c r="A2782" s="292" t="s">
        <v>4077</v>
      </c>
      <c r="B2782" s="239" t="s">
        <v>6460</v>
      </c>
      <c r="C2782" s="291" t="s">
        <v>2580</v>
      </c>
      <c r="P2782" s="291" t="s">
        <v>2580</v>
      </c>
      <c r="Q2782" s="239" t="s">
        <v>6460</v>
      </c>
    </row>
    <row r="2783" spans="1:17">
      <c r="A2783" s="292" t="s">
        <v>4077</v>
      </c>
      <c r="B2783" s="239" t="s">
        <v>6461</v>
      </c>
      <c r="C2783" s="291" t="s">
        <v>2581</v>
      </c>
      <c r="P2783" s="291" t="s">
        <v>2581</v>
      </c>
      <c r="Q2783" s="239" t="s">
        <v>6461</v>
      </c>
    </row>
    <row r="2784" spans="1:17">
      <c r="A2784" s="292" t="s">
        <v>4077</v>
      </c>
      <c r="B2784" s="239" t="s">
        <v>6463</v>
      </c>
      <c r="C2784" s="291" t="s">
        <v>2583</v>
      </c>
      <c r="P2784" s="291" t="s">
        <v>2583</v>
      </c>
      <c r="Q2784" s="239" t="s">
        <v>6463</v>
      </c>
    </row>
    <row r="2785" spans="1:17">
      <c r="A2785" s="292" t="s">
        <v>4077</v>
      </c>
      <c r="B2785" s="239" t="s">
        <v>6603</v>
      </c>
      <c r="C2785" s="291" t="s">
        <v>2734</v>
      </c>
      <c r="P2785" s="291" t="s">
        <v>2734</v>
      </c>
      <c r="Q2785" s="239" t="s">
        <v>6603</v>
      </c>
    </row>
    <row r="2786" spans="1:17">
      <c r="A2786" s="292" t="s">
        <v>4077</v>
      </c>
      <c r="B2786" s="239" t="s">
        <v>6602</v>
      </c>
      <c r="C2786" s="291" t="s">
        <v>2733</v>
      </c>
      <c r="P2786" s="291" t="s">
        <v>2733</v>
      </c>
      <c r="Q2786" s="239" t="s">
        <v>6602</v>
      </c>
    </row>
    <row r="2787" spans="1:17">
      <c r="A2787" s="292" t="s">
        <v>4077</v>
      </c>
      <c r="B2787" s="239" t="s">
        <v>6630</v>
      </c>
      <c r="C2787" s="291" t="s">
        <v>2767</v>
      </c>
      <c r="P2787" s="291" t="s">
        <v>2767</v>
      </c>
      <c r="Q2787" s="239" t="s">
        <v>6630</v>
      </c>
    </row>
    <row r="2788" spans="1:17">
      <c r="A2788" s="292" t="s">
        <v>4077</v>
      </c>
      <c r="B2788" s="239" t="s">
        <v>6398</v>
      </c>
      <c r="C2788" s="291" t="s">
        <v>2516</v>
      </c>
      <c r="P2788" s="291" t="s">
        <v>2516</v>
      </c>
      <c r="Q2788" s="239" t="s">
        <v>6398</v>
      </c>
    </row>
    <row r="2789" spans="1:17">
      <c r="A2789" s="239" t="s">
        <v>4076</v>
      </c>
      <c r="B2789" s="239" t="s">
        <v>5987</v>
      </c>
      <c r="C2789" s="291" t="s">
        <v>2078</v>
      </c>
      <c r="P2789" s="291" t="s">
        <v>2078</v>
      </c>
      <c r="Q2789" s="239" t="s">
        <v>5987</v>
      </c>
    </row>
    <row r="2790" spans="1:17">
      <c r="A2790" s="290" t="s">
        <v>4076</v>
      </c>
      <c r="B2790" s="290" t="s">
        <v>6001</v>
      </c>
      <c r="C2790" s="290" t="s">
        <v>2092</v>
      </c>
      <c r="P2790" s="290" t="s">
        <v>2092</v>
      </c>
      <c r="Q2790" s="290" t="s">
        <v>6001</v>
      </c>
    </row>
    <row r="2791" spans="1:17">
      <c r="A2791" s="290" t="s">
        <v>4076</v>
      </c>
      <c r="B2791" s="290" t="s">
        <v>5972</v>
      </c>
      <c r="C2791" s="290" t="s">
        <v>2061</v>
      </c>
      <c r="P2791" s="290" t="s">
        <v>2061</v>
      </c>
      <c r="Q2791" s="290" t="s">
        <v>5972</v>
      </c>
    </row>
    <row r="2792" spans="1:17">
      <c r="A2792" s="292" t="s">
        <v>4077</v>
      </c>
      <c r="B2792" s="239" t="s">
        <v>6632</v>
      </c>
      <c r="C2792" s="291" t="s">
        <v>2769</v>
      </c>
      <c r="P2792" s="291" t="s">
        <v>2769</v>
      </c>
      <c r="Q2792" s="239" t="s">
        <v>6632</v>
      </c>
    </row>
    <row r="2793" spans="1:17">
      <c r="A2793" s="290" t="s">
        <v>4076</v>
      </c>
      <c r="B2793" s="290" t="s">
        <v>4445</v>
      </c>
      <c r="C2793" s="290" t="s">
        <v>666</v>
      </c>
      <c r="P2793" s="290" t="s">
        <v>666</v>
      </c>
      <c r="Q2793" s="290" t="s">
        <v>4445</v>
      </c>
    </row>
    <row r="2794" spans="1:17">
      <c r="A2794" s="292" t="s">
        <v>4077</v>
      </c>
      <c r="B2794" s="239" t="s">
        <v>6683</v>
      </c>
      <c r="C2794" s="291" t="s">
        <v>6684</v>
      </c>
      <c r="P2794" s="291" t="s">
        <v>6684</v>
      </c>
      <c r="Q2794" s="239" t="s">
        <v>6683</v>
      </c>
    </row>
    <row r="2795" spans="1:17">
      <c r="A2795" s="292" t="s">
        <v>4077</v>
      </c>
      <c r="B2795" s="239" t="s">
        <v>6399</v>
      </c>
      <c r="C2795" s="291" t="s">
        <v>2517</v>
      </c>
      <c r="P2795" s="291" t="s">
        <v>2517</v>
      </c>
      <c r="Q2795" s="239" t="s">
        <v>6399</v>
      </c>
    </row>
    <row r="2796" spans="1:17">
      <c r="A2796" s="292" t="s">
        <v>4077</v>
      </c>
      <c r="B2796" s="239" t="s">
        <v>2755</v>
      </c>
      <c r="C2796" s="291" t="s">
        <v>2754</v>
      </c>
      <c r="P2796" s="291" t="s">
        <v>2754</v>
      </c>
      <c r="Q2796" s="239" t="s">
        <v>2755</v>
      </c>
    </row>
    <row r="2797" spans="1:17">
      <c r="A2797" s="292" t="s">
        <v>4077</v>
      </c>
      <c r="B2797" s="239" t="s">
        <v>6590</v>
      </c>
      <c r="C2797" s="291" t="s">
        <v>2721</v>
      </c>
      <c r="P2797" s="291" t="s">
        <v>2721</v>
      </c>
      <c r="Q2797" s="239" t="s">
        <v>6590</v>
      </c>
    </row>
    <row r="2798" spans="1:17">
      <c r="A2798" s="292" t="s">
        <v>4077</v>
      </c>
      <c r="B2798" s="239" t="s">
        <v>6464</v>
      </c>
      <c r="C2798" s="291" t="s">
        <v>2584</v>
      </c>
      <c r="P2798" s="291" t="s">
        <v>2584</v>
      </c>
      <c r="Q2798" s="239" t="s">
        <v>6464</v>
      </c>
    </row>
    <row r="2799" spans="1:17">
      <c r="A2799" s="290" t="s">
        <v>4076</v>
      </c>
      <c r="B2799" s="290" t="s">
        <v>6276</v>
      </c>
      <c r="C2799" s="290" t="s">
        <v>2399</v>
      </c>
      <c r="P2799" s="290" t="s">
        <v>2399</v>
      </c>
      <c r="Q2799" s="290" t="s">
        <v>6276</v>
      </c>
    </row>
    <row r="2800" spans="1:17">
      <c r="A2800" s="292" t="s">
        <v>4077</v>
      </c>
      <c r="B2800" s="239" t="s">
        <v>6432</v>
      </c>
      <c r="C2800" s="291" t="s">
        <v>2552</v>
      </c>
      <c r="P2800" s="291" t="s">
        <v>2552</v>
      </c>
      <c r="Q2800" s="239" t="s">
        <v>6432</v>
      </c>
    </row>
    <row r="2801" spans="1:17">
      <c r="A2801" s="292" t="s">
        <v>4077</v>
      </c>
      <c r="B2801" s="239" t="s">
        <v>6433</v>
      </c>
      <c r="C2801" s="291" t="s">
        <v>2553</v>
      </c>
      <c r="P2801" s="291" t="s">
        <v>2553</v>
      </c>
      <c r="Q2801" s="239" t="s">
        <v>6433</v>
      </c>
    </row>
    <row r="2802" spans="1:17">
      <c r="A2802" s="239" t="s">
        <v>7623</v>
      </c>
      <c r="B2802" s="239" t="s">
        <v>7880</v>
      </c>
      <c r="C2802" s="291" t="s">
        <v>4041</v>
      </c>
      <c r="P2802" s="291" t="s">
        <v>4041</v>
      </c>
      <c r="Q2802" s="239" t="s">
        <v>7880</v>
      </c>
    </row>
    <row r="2803" spans="1:17">
      <c r="A2803" s="290" t="s">
        <v>4076</v>
      </c>
      <c r="B2803" s="290" t="s">
        <v>4352</v>
      </c>
      <c r="C2803" s="290" t="s">
        <v>574</v>
      </c>
      <c r="P2803" s="290" t="s">
        <v>574</v>
      </c>
      <c r="Q2803" s="290" t="s">
        <v>4352</v>
      </c>
    </row>
    <row r="2804" spans="1:17">
      <c r="A2804" s="290" t="s">
        <v>4076</v>
      </c>
      <c r="B2804" s="290" t="s">
        <v>4398</v>
      </c>
      <c r="C2804" s="290" t="s">
        <v>624</v>
      </c>
      <c r="P2804" s="290" t="s">
        <v>624</v>
      </c>
      <c r="Q2804" s="290" t="s">
        <v>4398</v>
      </c>
    </row>
    <row r="2805" spans="1:17">
      <c r="A2805" s="292" t="s">
        <v>4077</v>
      </c>
      <c r="B2805" s="239" t="s">
        <v>6434</v>
      </c>
      <c r="C2805" s="291" t="s">
        <v>2554</v>
      </c>
      <c r="P2805" s="291" t="s">
        <v>2554</v>
      </c>
      <c r="Q2805" s="239" t="s">
        <v>6434</v>
      </c>
    </row>
    <row r="2806" spans="1:17">
      <c r="A2806" s="290" t="s">
        <v>4076</v>
      </c>
      <c r="B2806" s="290" t="s">
        <v>4449</v>
      </c>
      <c r="C2806" s="290" t="s">
        <v>670</v>
      </c>
      <c r="P2806" s="290" t="s">
        <v>670</v>
      </c>
      <c r="Q2806" s="290" t="s">
        <v>4449</v>
      </c>
    </row>
    <row r="2807" spans="1:17">
      <c r="A2807" s="290" t="s">
        <v>4076</v>
      </c>
      <c r="B2807" s="290" t="s">
        <v>5568</v>
      </c>
      <c r="C2807" s="290" t="s">
        <v>1679</v>
      </c>
      <c r="P2807" s="290" t="s">
        <v>1679</v>
      </c>
      <c r="Q2807" s="290" t="s">
        <v>5568</v>
      </c>
    </row>
    <row r="2808" spans="1:17">
      <c r="A2808" s="290" t="s">
        <v>4076</v>
      </c>
      <c r="B2808" s="290" t="s">
        <v>6152</v>
      </c>
      <c r="C2808" s="290" t="s">
        <v>2257</v>
      </c>
      <c r="P2808" s="290" t="s">
        <v>2257</v>
      </c>
      <c r="Q2808" s="290" t="s">
        <v>6152</v>
      </c>
    </row>
    <row r="2809" spans="1:17">
      <c r="A2809" s="292" t="s">
        <v>4077</v>
      </c>
      <c r="B2809" s="239" t="s">
        <v>6465</v>
      </c>
      <c r="C2809" s="291" t="s">
        <v>2585</v>
      </c>
      <c r="P2809" s="291" t="s">
        <v>2585</v>
      </c>
      <c r="Q2809" s="239" t="s">
        <v>6465</v>
      </c>
    </row>
    <row r="2810" spans="1:17">
      <c r="A2810" s="239" t="s">
        <v>4077</v>
      </c>
      <c r="B2810" s="239" t="s">
        <v>6691</v>
      </c>
      <c r="C2810" s="291" t="s">
        <v>6692</v>
      </c>
      <c r="P2810" s="291" t="s">
        <v>6692</v>
      </c>
      <c r="Q2810" s="239" t="s">
        <v>6691</v>
      </c>
    </row>
    <row r="2811" spans="1:17">
      <c r="A2811" s="239" t="s">
        <v>4077</v>
      </c>
      <c r="B2811" s="239" t="s">
        <v>6693</v>
      </c>
      <c r="C2811" s="291" t="s">
        <v>6694</v>
      </c>
      <c r="P2811" s="291" t="s">
        <v>6694</v>
      </c>
      <c r="Q2811" s="239" t="s">
        <v>6693</v>
      </c>
    </row>
    <row r="2812" spans="1:17">
      <c r="A2812" s="239" t="s">
        <v>4077</v>
      </c>
      <c r="B2812" s="239" t="s">
        <v>6695</v>
      </c>
      <c r="C2812" s="291" t="s">
        <v>6696</v>
      </c>
      <c r="P2812" s="291" t="s">
        <v>6696</v>
      </c>
      <c r="Q2812" s="239" t="s">
        <v>6695</v>
      </c>
    </row>
    <row r="2813" spans="1:17">
      <c r="A2813" s="239" t="s">
        <v>4077</v>
      </c>
      <c r="B2813" s="239" t="s">
        <v>6697</v>
      </c>
      <c r="C2813" s="291" t="s">
        <v>6698</v>
      </c>
      <c r="P2813" s="291" t="s">
        <v>6698</v>
      </c>
      <c r="Q2813" s="239" t="s">
        <v>6697</v>
      </c>
    </row>
    <row r="2814" spans="1:17">
      <c r="A2814" s="239" t="s">
        <v>4077</v>
      </c>
      <c r="B2814" s="239" t="s">
        <v>6699</v>
      </c>
      <c r="C2814" s="291" t="s">
        <v>6700</v>
      </c>
      <c r="P2814" s="291" t="s">
        <v>6700</v>
      </c>
      <c r="Q2814" s="239" t="s">
        <v>6699</v>
      </c>
    </row>
    <row r="2815" spans="1:17">
      <c r="A2815" s="239" t="s">
        <v>4077</v>
      </c>
      <c r="B2815" s="239" t="s">
        <v>6709</v>
      </c>
      <c r="C2815" s="291" t="s">
        <v>6710</v>
      </c>
      <c r="P2815" s="291" t="s">
        <v>6710</v>
      </c>
      <c r="Q2815" s="239" t="s">
        <v>6709</v>
      </c>
    </row>
    <row r="2816" spans="1:17">
      <c r="A2816" s="239" t="s">
        <v>4077</v>
      </c>
      <c r="B2816" s="239" t="s">
        <v>6701</v>
      </c>
      <c r="C2816" s="291" t="s">
        <v>6702</v>
      </c>
      <c r="P2816" s="291" t="s">
        <v>6702</v>
      </c>
      <c r="Q2816" s="239" t="s">
        <v>6701</v>
      </c>
    </row>
    <row r="2817" spans="1:17">
      <c r="A2817" s="239" t="s">
        <v>4077</v>
      </c>
      <c r="B2817" s="239" t="s">
        <v>6703</v>
      </c>
      <c r="C2817" s="291" t="s">
        <v>6704</v>
      </c>
      <c r="P2817" s="291" t="s">
        <v>6704</v>
      </c>
      <c r="Q2817" s="239" t="s">
        <v>6703</v>
      </c>
    </row>
    <row r="2818" spans="1:17">
      <c r="A2818" s="239" t="s">
        <v>4077</v>
      </c>
      <c r="B2818" s="239" t="s">
        <v>6705</v>
      </c>
      <c r="C2818" s="291" t="s">
        <v>6706</v>
      </c>
      <c r="P2818" s="291" t="s">
        <v>6706</v>
      </c>
      <c r="Q2818" s="239" t="s">
        <v>6705</v>
      </c>
    </row>
    <row r="2819" spans="1:17">
      <c r="A2819" s="239" t="s">
        <v>4077</v>
      </c>
      <c r="B2819" s="239" t="s">
        <v>6707</v>
      </c>
      <c r="C2819" s="291" t="s">
        <v>6708</v>
      </c>
      <c r="P2819" s="291" t="s">
        <v>6708</v>
      </c>
      <c r="Q2819" s="239" t="s">
        <v>6707</v>
      </c>
    </row>
    <row r="2820" spans="1:17">
      <c r="A2820" s="239" t="s">
        <v>4077</v>
      </c>
      <c r="B2820" s="239" t="s">
        <v>6711</v>
      </c>
      <c r="C2820" s="291" t="s">
        <v>6712</v>
      </c>
      <c r="P2820" s="291" t="s">
        <v>6712</v>
      </c>
      <c r="Q2820" s="239" t="s">
        <v>6711</v>
      </c>
    </row>
    <row r="2821" spans="1:17">
      <c r="A2821" s="239" t="s">
        <v>4077</v>
      </c>
      <c r="B2821" s="239" t="s">
        <v>6713</v>
      </c>
      <c r="C2821" s="291" t="s">
        <v>6714</v>
      </c>
      <c r="P2821" s="291" t="s">
        <v>6714</v>
      </c>
      <c r="Q2821" s="239" t="s">
        <v>6713</v>
      </c>
    </row>
    <row r="2822" spans="1:17">
      <c r="A2822" s="239" t="s">
        <v>4077</v>
      </c>
      <c r="B2822" s="239" t="s">
        <v>6715</v>
      </c>
      <c r="C2822" s="291" t="s">
        <v>6716</v>
      </c>
      <c r="P2822" s="291" t="s">
        <v>6716</v>
      </c>
      <c r="Q2822" s="239" t="s">
        <v>6715</v>
      </c>
    </row>
    <row r="2823" spans="1:17">
      <c r="A2823" s="292" t="s">
        <v>4077</v>
      </c>
      <c r="B2823" s="239" t="s">
        <v>6466</v>
      </c>
      <c r="C2823" s="291" t="s">
        <v>2586</v>
      </c>
      <c r="P2823" s="291" t="s">
        <v>2586</v>
      </c>
      <c r="Q2823" s="239" t="s">
        <v>6466</v>
      </c>
    </row>
    <row r="2824" spans="1:17">
      <c r="A2824" s="290" t="s">
        <v>4076</v>
      </c>
      <c r="B2824" s="290" t="s">
        <v>4368</v>
      </c>
      <c r="C2824" s="290" t="s">
        <v>590</v>
      </c>
      <c r="P2824" s="290" t="s">
        <v>590</v>
      </c>
      <c r="Q2824" s="290" t="s">
        <v>4368</v>
      </c>
    </row>
    <row r="2825" spans="1:17">
      <c r="A2825" s="292" t="s">
        <v>4077</v>
      </c>
      <c r="B2825" s="239" t="s">
        <v>6593</v>
      </c>
      <c r="C2825" s="291" t="s">
        <v>2724</v>
      </c>
      <c r="P2825" s="291" t="s">
        <v>2724</v>
      </c>
      <c r="Q2825" s="239" t="s">
        <v>6593</v>
      </c>
    </row>
    <row r="2826" spans="1:17">
      <c r="A2826" s="292" t="s">
        <v>4077</v>
      </c>
      <c r="B2826" s="239" t="s">
        <v>6438</v>
      </c>
      <c r="C2826" s="291" t="s">
        <v>2558</v>
      </c>
      <c r="P2826" s="291" t="s">
        <v>2558</v>
      </c>
      <c r="Q2826" s="239" t="s">
        <v>6438</v>
      </c>
    </row>
    <row r="2827" spans="1:17">
      <c r="A2827" s="290" t="s">
        <v>4076</v>
      </c>
      <c r="B2827" s="290" t="s">
        <v>4454</v>
      </c>
      <c r="C2827" s="290" t="s">
        <v>675</v>
      </c>
      <c r="P2827" s="290" t="s">
        <v>675</v>
      </c>
      <c r="Q2827" s="290" t="s">
        <v>4454</v>
      </c>
    </row>
    <row r="2828" spans="1:17">
      <c r="A2828" s="239" t="s">
        <v>7623</v>
      </c>
      <c r="B2828" s="239" t="s">
        <v>7662</v>
      </c>
      <c r="C2828" s="291" t="s">
        <v>3763</v>
      </c>
      <c r="P2828" s="291" t="s">
        <v>3763</v>
      </c>
      <c r="Q2828" s="239" t="s">
        <v>7662</v>
      </c>
    </row>
    <row r="2829" spans="1:17">
      <c r="A2829" s="292" t="s">
        <v>4077</v>
      </c>
      <c r="B2829" s="239" t="s">
        <v>6601</v>
      </c>
      <c r="C2829" s="291" t="s">
        <v>2732</v>
      </c>
      <c r="P2829" s="291" t="s">
        <v>2732</v>
      </c>
      <c r="Q2829" s="239" t="s">
        <v>6601</v>
      </c>
    </row>
    <row r="2830" spans="1:17">
      <c r="A2830" s="292" t="s">
        <v>4077</v>
      </c>
      <c r="B2830" s="239" t="s">
        <v>6440</v>
      </c>
      <c r="C2830" s="291" t="s">
        <v>2560</v>
      </c>
      <c r="P2830" s="291" t="s">
        <v>2560</v>
      </c>
      <c r="Q2830" s="239" t="s">
        <v>6440</v>
      </c>
    </row>
    <row r="2831" spans="1:17">
      <c r="A2831" s="292" t="s">
        <v>4077</v>
      </c>
      <c r="B2831" s="239" t="s">
        <v>6439</v>
      </c>
      <c r="C2831" s="291" t="s">
        <v>2559</v>
      </c>
      <c r="P2831" s="291" t="s">
        <v>2559</v>
      </c>
      <c r="Q2831" s="239" t="s">
        <v>6439</v>
      </c>
    </row>
    <row r="2832" spans="1:17">
      <c r="A2832" s="239" t="s">
        <v>4524</v>
      </c>
      <c r="B2832" s="239" t="s">
        <v>4736</v>
      </c>
      <c r="C2832" s="291" t="s">
        <v>954</v>
      </c>
      <c r="P2832" s="291" t="s">
        <v>954</v>
      </c>
      <c r="Q2832" s="239" t="s">
        <v>4736</v>
      </c>
    </row>
    <row r="2833" spans="1:17">
      <c r="A2833" s="290" t="s">
        <v>4076</v>
      </c>
      <c r="B2833" s="290" t="s">
        <v>4345</v>
      </c>
      <c r="C2833" s="290" t="s">
        <v>565</v>
      </c>
      <c r="P2833" s="290" t="s">
        <v>565</v>
      </c>
      <c r="Q2833" s="290" t="s">
        <v>4345</v>
      </c>
    </row>
    <row r="2834" spans="1:17">
      <c r="A2834" s="292" t="s">
        <v>4077</v>
      </c>
      <c r="B2834" s="239" t="s">
        <v>6554</v>
      </c>
      <c r="C2834" s="291" t="s">
        <v>2683</v>
      </c>
      <c r="P2834" s="291" t="s">
        <v>2683</v>
      </c>
      <c r="Q2834" s="239" t="s">
        <v>6554</v>
      </c>
    </row>
    <row r="2835" spans="1:17">
      <c r="A2835" s="290" t="s">
        <v>4076</v>
      </c>
      <c r="B2835" s="290" t="s">
        <v>6299</v>
      </c>
      <c r="C2835" s="290" t="s">
        <v>2422</v>
      </c>
      <c r="P2835" s="290" t="s">
        <v>2422</v>
      </c>
      <c r="Q2835" s="290" t="s">
        <v>6299</v>
      </c>
    </row>
    <row r="2836" spans="1:17">
      <c r="A2836" s="290" t="s">
        <v>4076</v>
      </c>
      <c r="B2836" s="290" t="s">
        <v>2260</v>
      </c>
      <c r="C2836" s="290" t="s">
        <v>2259</v>
      </c>
      <c r="P2836" s="290" t="s">
        <v>2259</v>
      </c>
      <c r="Q2836" s="290" t="s">
        <v>2260</v>
      </c>
    </row>
    <row r="2837" spans="1:17">
      <c r="A2837" s="292" t="s">
        <v>4077</v>
      </c>
      <c r="B2837" s="239" t="s">
        <v>6400</v>
      </c>
      <c r="C2837" s="291" t="s">
        <v>2518</v>
      </c>
      <c r="P2837" s="291" t="s">
        <v>2518</v>
      </c>
      <c r="Q2837" s="239" t="s">
        <v>6400</v>
      </c>
    </row>
    <row r="2838" spans="1:17">
      <c r="A2838" s="292" t="s">
        <v>4077</v>
      </c>
      <c r="B2838" s="239" t="s">
        <v>6441</v>
      </c>
      <c r="C2838" s="291" t="s">
        <v>2561</v>
      </c>
      <c r="P2838" s="291" t="s">
        <v>2561</v>
      </c>
      <c r="Q2838" s="239" t="s">
        <v>6441</v>
      </c>
    </row>
    <row r="2839" spans="1:17">
      <c r="A2839" s="290" t="s">
        <v>4076</v>
      </c>
      <c r="B2839" s="290" t="s">
        <v>5905</v>
      </c>
      <c r="C2839" s="290" t="s">
        <v>1996</v>
      </c>
      <c r="P2839" s="290" t="s">
        <v>1996</v>
      </c>
      <c r="Q2839" s="290" t="s">
        <v>5905</v>
      </c>
    </row>
    <row r="2840" spans="1:17">
      <c r="A2840" s="292" t="s">
        <v>4077</v>
      </c>
      <c r="B2840" s="239" t="s">
        <v>6613</v>
      </c>
      <c r="C2840" s="291" t="s">
        <v>2746</v>
      </c>
      <c r="P2840" s="291" t="s">
        <v>2746</v>
      </c>
      <c r="Q2840" s="239" t="s">
        <v>6613</v>
      </c>
    </row>
    <row r="2841" spans="1:17">
      <c r="A2841" s="239" t="s">
        <v>7623</v>
      </c>
      <c r="B2841" s="239" t="s">
        <v>7625</v>
      </c>
      <c r="C2841" s="291" t="s">
        <v>3724</v>
      </c>
      <c r="P2841" s="291" t="s">
        <v>3724</v>
      </c>
      <c r="Q2841" s="239" t="s">
        <v>7625</v>
      </c>
    </row>
    <row r="2842" spans="1:17">
      <c r="A2842" s="239" t="s">
        <v>7623</v>
      </c>
      <c r="B2842" s="239" t="s">
        <v>7705</v>
      </c>
      <c r="C2842" s="291" t="s">
        <v>3808</v>
      </c>
      <c r="P2842" s="291" t="s">
        <v>3808</v>
      </c>
      <c r="Q2842" s="239" t="s">
        <v>7705</v>
      </c>
    </row>
    <row r="2843" spans="1:17">
      <c r="A2843" s="290" t="s">
        <v>4076</v>
      </c>
      <c r="B2843" s="290" t="s">
        <v>5981</v>
      </c>
      <c r="C2843" s="290" t="s">
        <v>2072</v>
      </c>
      <c r="P2843" s="290" t="s">
        <v>2072</v>
      </c>
      <c r="Q2843" s="290" t="s">
        <v>5981</v>
      </c>
    </row>
    <row r="2844" spans="1:17">
      <c r="A2844" s="292" t="s">
        <v>4077</v>
      </c>
      <c r="B2844" s="239" t="s">
        <v>6538</v>
      </c>
      <c r="C2844" s="291" t="s">
        <v>2667</v>
      </c>
      <c r="P2844" s="291" t="s">
        <v>2667</v>
      </c>
      <c r="Q2844" s="239" t="s">
        <v>6538</v>
      </c>
    </row>
    <row r="2845" spans="1:17">
      <c r="A2845" s="290" t="s">
        <v>4076</v>
      </c>
      <c r="B2845" s="290" t="s">
        <v>4667</v>
      </c>
      <c r="C2845" s="290" t="s">
        <v>881</v>
      </c>
      <c r="P2845" s="290" t="s">
        <v>881</v>
      </c>
      <c r="Q2845" s="290" t="s">
        <v>4667</v>
      </c>
    </row>
    <row r="2846" spans="1:17">
      <c r="A2846" s="292" t="s">
        <v>4077</v>
      </c>
      <c r="B2846" s="239" t="s">
        <v>6532</v>
      </c>
      <c r="C2846" s="291" t="s">
        <v>2661</v>
      </c>
      <c r="P2846" s="291" t="s">
        <v>2661</v>
      </c>
      <c r="Q2846" s="239" t="s">
        <v>6532</v>
      </c>
    </row>
    <row r="2847" spans="1:17">
      <c r="A2847" s="239" t="s">
        <v>4076</v>
      </c>
      <c r="B2847" s="239" t="s">
        <v>5848</v>
      </c>
      <c r="C2847" s="291" t="s">
        <v>5849</v>
      </c>
      <c r="P2847" s="291" t="s">
        <v>5849</v>
      </c>
      <c r="Q2847" s="239" t="s">
        <v>5848</v>
      </c>
    </row>
    <row r="2848" spans="1:17">
      <c r="A2848" s="290" t="s">
        <v>4076</v>
      </c>
      <c r="B2848" s="290" t="s">
        <v>5773</v>
      </c>
      <c r="C2848" s="290" t="s">
        <v>1888</v>
      </c>
      <c r="P2848" s="290" t="s">
        <v>1888</v>
      </c>
      <c r="Q2848" s="290" t="s">
        <v>5773</v>
      </c>
    </row>
    <row r="2849" spans="1:17">
      <c r="A2849" s="292" t="s">
        <v>4077</v>
      </c>
      <c r="B2849" s="239" t="s">
        <v>6627</v>
      </c>
      <c r="C2849" s="291" t="s">
        <v>2764</v>
      </c>
      <c r="P2849" s="291" t="s">
        <v>2764</v>
      </c>
      <c r="Q2849" s="239" t="s">
        <v>6627</v>
      </c>
    </row>
    <row r="2850" spans="1:17">
      <c r="A2850" s="290" t="s">
        <v>4076</v>
      </c>
      <c r="B2850" s="290" t="s">
        <v>6005</v>
      </c>
      <c r="C2850" s="290" t="s">
        <v>2096</v>
      </c>
      <c r="P2850" s="290" t="s">
        <v>2096</v>
      </c>
      <c r="Q2850" s="290" t="s">
        <v>6005</v>
      </c>
    </row>
    <row r="2851" spans="1:17">
      <c r="A2851" s="290" t="s">
        <v>4076</v>
      </c>
      <c r="B2851" s="290" t="s">
        <v>5974</v>
      </c>
      <c r="C2851" s="290" t="s">
        <v>2065</v>
      </c>
      <c r="P2851" s="290" t="s">
        <v>2065</v>
      </c>
      <c r="Q2851" s="290" t="s">
        <v>5974</v>
      </c>
    </row>
    <row r="2852" spans="1:17">
      <c r="A2852" s="290" t="s">
        <v>4076</v>
      </c>
      <c r="B2852" s="290" t="s">
        <v>6006</v>
      </c>
      <c r="C2852" s="290" t="s">
        <v>2097</v>
      </c>
      <c r="P2852" s="290" t="s">
        <v>2097</v>
      </c>
      <c r="Q2852" s="290" t="s">
        <v>6006</v>
      </c>
    </row>
    <row r="2853" spans="1:17">
      <c r="A2853" s="290" t="s">
        <v>4076</v>
      </c>
      <c r="B2853" s="290" t="s">
        <v>5975</v>
      </c>
      <c r="C2853" s="290" t="s">
        <v>2066</v>
      </c>
      <c r="P2853" s="290" t="s">
        <v>2066</v>
      </c>
      <c r="Q2853" s="290" t="s">
        <v>5975</v>
      </c>
    </row>
    <row r="2854" spans="1:17">
      <c r="A2854" s="239" t="s">
        <v>7623</v>
      </c>
      <c r="B2854" s="239" t="s">
        <v>7626</v>
      </c>
      <c r="C2854" s="291" t="s">
        <v>3725</v>
      </c>
      <c r="P2854" s="291" t="s">
        <v>3725</v>
      </c>
      <c r="Q2854" s="239" t="s">
        <v>7626</v>
      </c>
    </row>
    <row r="2855" spans="1:17">
      <c r="A2855" s="290" t="s">
        <v>4076</v>
      </c>
      <c r="B2855" s="290" t="s">
        <v>6154</v>
      </c>
      <c r="C2855" s="290" t="s">
        <v>2261</v>
      </c>
      <c r="P2855" s="290" t="s">
        <v>2261</v>
      </c>
      <c r="Q2855" s="290" t="s">
        <v>6154</v>
      </c>
    </row>
    <row r="2856" spans="1:17">
      <c r="A2856" s="239" t="s">
        <v>5665</v>
      </c>
      <c r="B2856" s="239" t="s">
        <v>5707</v>
      </c>
      <c r="C2856" s="291" t="s">
        <v>1815</v>
      </c>
      <c r="P2856" s="291" t="s">
        <v>1815</v>
      </c>
      <c r="Q2856" s="239" t="s">
        <v>5707</v>
      </c>
    </row>
    <row r="2857" spans="1:17">
      <c r="A2857" s="290" t="s">
        <v>4076</v>
      </c>
      <c r="B2857" s="290" t="s">
        <v>5946</v>
      </c>
      <c r="C2857" s="290" t="s">
        <v>2033</v>
      </c>
      <c r="P2857" s="290" t="s">
        <v>2033</v>
      </c>
      <c r="Q2857" s="290" t="s">
        <v>5946</v>
      </c>
    </row>
    <row r="2858" spans="1:17">
      <c r="A2858" s="292" t="s">
        <v>4077</v>
      </c>
      <c r="B2858" s="239" t="s">
        <v>6605</v>
      </c>
      <c r="C2858" s="291" t="s">
        <v>2736</v>
      </c>
      <c r="P2858" s="291" t="s">
        <v>2736</v>
      </c>
      <c r="Q2858" s="239" t="s">
        <v>6605</v>
      </c>
    </row>
    <row r="2859" spans="1:17">
      <c r="A2859" s="292" t="s">
        <v>4077</v>
      </c>
      <c r="B2859" s="239" t="s">
        <v>6494</v>
      </c>
      <c r="C2859" s="291" t="s">
        <v>2621</v>
      </c>
      <c r="P2859" s="291" t="s">
        <v>2621</v>
      </c>
      <c r="Q2859" s="239" t="s">
        <v>6494</v>
      </c>
    </row>
    <row r="2860" spans="1:17">
      <c r="A2860" s="292" t="s">
        <v>4077</v>
      </c>
      <c r="B2860" s="239" t="s">
        <v>6498</v>
      </c>
      <c r="C2860" s="291" t="s">
        <v>2627</v>
      </c>
      <c r="P2860" s="291" t="s">
        <v>2627</v>
      </c>
      <c r="Q2860" s="239" t="s">
        <v>6498</v>
      </c>
    </row>
    <row r="2861" spans="1:17">
      <c r="A2861" s="292" t="s">
        <v>4077</v>
      </c>
      <c r="B2861" s="239" t="s">
        <v>6490</v>
      </c>
      <c r="C2861" s="291" t="s">
        <v>2617</v>
      </c>
      <c r="P2861" s="291" t="s">
        <v>2617</v>
      </c>
      <c r="Q2861" s="239" t="s">
        <v>6490</v>
      </c>
    </row>
    <row r="2862" spans="1:17">
      <c r="A2862" s="292" t="s">
        <v>4077</v>
      </c>
      <c r="B2862" s="239" t="s">
        <v>6500</v>
      </c>
      <c r="C2862" s="291" t="s">
        <v>2629</v>
      </c>
      <c r="P2862" s="291" t="s">
        <v>2629</v>
      </c>
      <c r="Q2862" s="239" t="s">
        <v>6500</v>
      </c>
    </row>
    <row r="2863" spans="1:17">
      <c r="A2863" s="292" t="s">
        <v>4077</v>
      </c>
      <c r="B2863" s="239" t="s">
        <v>6669</v>
      </c>
      <c r="C2863" s="291" t="s">
        <v>2806</v>
      </c>
      <c r="P2863" s="291" t="s">
        <v>2806</v>
      </c>
      <c r="Q2863" s="239" t="s">
        <v>6669</v>
      </c>
    </row>
    <row r="2864" spans="1:17">
      <c r="A2864" s="292" t="s">
        <v>4077</v>
      </c>
      <c r="B2864" s="239" t="s">
        <v>6499</v>
      </c>
      <c r="C2864" s="291" t="s">
        <v>2628</v>
      </c>
      <c r="P2864" s="291" t="s">
        <v>2628</v>
      </c>
      <c r="Q2864" s="239" t="s">
        <v>6499</v>
      </c>
    </row>
    <row r="2865" spans="1:17">
      <c r="A2865" s="292" t="s">
        <v>4077</v>
      </c>
      <c r="B2865" s="239" t="s">
        <v>6495</v>
      </c>
      <c r="C2865" s="291" t="s">
        <v>2622</v>
      </c>
      <c r="P2865" s="291" t="s">
        <v>2622</v>
      </c>
      <c r="Q2865" s="239" t="s">
        <v>6495</v>
      </c>
    </row>
    <row r="2866" spans="1:17">
      <c r="A2866" s="292" t="s">
        <v>4077</v>
      </c>
      <c r="B2866" s="239" t="s">
        <v>6497</v>
      </c>
      <c r="C2866" s="291" t="s">
        <v>2624</v>
      </c>
      <c r="P2866" s="291" t="s">
        <v>2624</v>
      </c>
      <c r="Q2866" s="239" t="s">
        <v>6497</v>
      </c>
    </row>
    <row r="2867" spans="1:17">
      <c r="A2867" s="292" t="s">
        <v>4077</v>
      </c>
      <c r="B2867" s="239" t="s">
        <v>6496</v>
      </c>
      <c r="C2867" s="291" t="s">
        <v>2623</v>
      </c>
      <c r="P2867" s="291" t="s">
        <v>2623</v>
      </c>
      <c r="Q2867" s="239" t="s">
        <v>6496</v>
      </c>
    </row>
    <row r="2868" spans="1:17">
      <c r="A2868" s="292" t="s">
        <v>4077</v>
      </c>
      <c r="B2868" s="239" t="s">
        <v>6493</v>
      </c>
      <c r="C2868" s="291" t="s">
        <v>2620</v>
      </c>
      <c r="P2868" s="291" t="s">
        <v>2620</v>
      </c>
      <c r="Q2868" s="239" t="s">
        <v>6493</v>
      </c>
    </row>
    <row r="2869" spans="1:17">
      <c r="A2869" s="292" t="s">
        <v>4077</v>
      </c>
      <c r="B2869" s="239" t="s">
        <v>6504</v>
      </c>
      <c r="C2869" s="291" t="s">
        <v>2633</v>
      </c>
      <c r="P2869" s="291" t="s">
        <v>2633</v>
      </c>
      <c r="Q2869" s="239" t="s">
        <v>6504</v>
      </c>
    </row>
    <row r="2870" spans="1:17">
      <c r="A2870" s="292" t="s">
        <v>4077</v>
      </c>
      <c r="B2870" s="239" t="s">
        <v>6442</v>
      </c>
      <c r="C2870" s="291" t="s">
        <v>2562</v>
      </c>
      <c r="P2870" s="291" t="s">
        <v>2562</v>
      </c>
      <c r="Q2870" s="239" t="s">
        <v>6442</v>
      </c>
    </row>
    <row r="2871" spans="1:17">
      <c r="A2871" s="292" t="s">
        <v>4077</v>
      </c>
      <c r="B2871" s="239" t="s">
        <v>6444</v>
      </c>
      <c r="C2871" s="291" t="s">
        <v>2564</v>
      </c>
      <c r="P2871" s="291" t="s">
        <v>2564</v>
      </c>
      <c r="Q2871" s="239" t="s">
        <v>6444</v>
      </c>
    </row>
    <row r="2872" spans="1:17">
      <c r="A2872" s="292" t="s">
        <v>4077</v>
      </c>
      <c r="B2872" s="239" t="s">
        <v>6443</v>
      </c>
      <c r="C2872" s="291" t="s">
        <v>2563</v>
      </c>
      <c r="P2872" s="291" t="s">
        <v>2563</v>
      </c>
      <c r="Q2872" s="239" t="s">
        <v>6443</v>
      </c>
    </row>
    <row r="2873" spans="1:17">
      <c r="A2873" s="292" t="s">
        <v>4077</v>
      </c>
      <c r="B2873" s="239" t="s">
        <v>6534</v>
      </c>
      <c r="C2873" s="291" t="s">
        <v>2663</v>
      </c>
      <c r="P2873" s="291" t="s">
        <v>2663</v>
      </c>
      <c r="Q2873" s="239" t="s">
        <v>6534</v>
      </c>
    </row>
    <row r="2874" spans="1:17">
      <c r="A2874" s="290" t="s">
        <v>4076</v>
      </c>
      <c r="B2874" s="290" t="s">
        <v>4554</v>
      </c>
      <c r="C2874" s="290" t="s">
        <v>784</v>
      </c>
      <c r="P2874" s="290" t="s">
        <v>784</v>
      </c>
      <c r="Q2874" s="290" t="s">
        <v>4554</v>
      </c>
    </row>
    <row r="2875" spans="1:17">
      <c r="A2875" s="290" t="s">
        <v>4076</v>
      </c>
      <c r="B2875" s="290" t="s">
        <v>5785</v>
      </c>
      <c r="C2875" s="290" t="s">
        <v>1904</v>
      </c>
      <c r="P2875" s="290" t="s">
        <v>1904</v>
      </c>
      <c r="Q2875" s="290" t="s">
        <v>5785</v>
      </c>
    </row>
    <row r="2876" spans="1:17">
      <c r="A2876" s="290" t="s">
        <v>4076</v>
      </c>
      <c r="B2876" s="290" t="s">
        <v>4555</v>
      </c>
      <c r="C2876" s="290" t="s">
        <v>785</v>
      </c>
      <c r="P2876" s="290" t="s">
        <v>785</v>
      </c>
      <c r="Q2876" s="290" t="s">
        <v>4555</v>
      </c>
    </row>
    <row r="2877" spans="1:17">
      <c r="A2877" s="290" t="s">
        <v>4076</v>
      </c>
      <c r="B2877" s="290" t="s">
        <v>4356</v>
      </c>
      <c r="C2877" s="290" t="s">
        <v>578</v>
      </c>
      <c r="P2877" s="290" t="s">
        <v>578</v>
      </c>
      <c r="Q2877" s="290" t="s">
        <v>4356</v>
      </c>
    </row>
    <row r="2878" spans="1:17">
      <c r="A2878" s="292" t="s">
        <v>4077</v>
      </c>
      <c r="B2878" s="239" t="s">
        <v>6582</v>
      </c>
      <c r="C2878" s="291" t="s">
        <v>2713</v>
      </c>
      <c r="P2878" s="291" t="s">
        <v>2713</v>
      </c>
      <c r="Q2878" s="239" t="s">
        <v>6582</v>
      </c>
    </row>
    <row r="2879" spans="1:17">
      <c r="A2879" s="290" t="s">
        <v>4076</v>
      </c>
      <c r="B2879" s="290" t="s">
        <v>4357</v>
      </c>
      <c r="C2879" s="290" t="s">
        <v>579</v>
      </c>
      <c r="P2879" s="290" t="s">
        <v>579</v>
      </c>
      <c r="Q2879" s="290" t="s">
        <v>4357</v>
      </c>
    </row>
    <row r="2880" spans="1:17">
      <c r="A2880" s="290" t="s">
        <v>4076</v>
      </c>
      <c r="B2880" s="290" t="s">
        <v>4459</v>
      </c>
      <c r="C2880" s="290" t="s">
        <v>682</v>
      </c>
      <c r="P2880" s="290" t="s">
        <v>682</v>
      </c>
      <c r="Q2880" s="290" t="s">
        <v>4459</v>
      </c>
    </row>
    <row r="2881" spans="1:17">
      <c r="A2881" s="290" t="s">
        <v>4076</v>
      </c>
      <c r="B2881" s="290" t="s">
        <v>4456</v>
      </c>
      <c r="C2881" s="290" t="s">
        <v>677</v>
      </c>
      <c r="P2881" s="290" t="s">
        <v>677</v>
      </c>
      <c r="Q2881" s="290" t="s">
        <v>4456</v>
      </c>
    </row>
    <row r="2882" spans="1:17">
      <c r="A2882" s="290" t="s">
        <v>4076</v>
      </c>
      <c r="B2882" s="290" t="s">
        <v>4668</v>
      </c>
      <c r="C2882" s="290" t="s">
        <v>882</v>
      </c>
      <c r="P2882" s="290" t="s">
        <v>882</v>
      </c>
      <c r="Q2882" s="290" t="s">
        <v>4668</v>
      </c>
    </row>
    <row r="2883" spans="1:17">
      <c r="A2883" s="290" t="s">
        <v>4076</v>
      </c>
      <c r="B2883" s="290" t="s">
        <v>4669</v>
      </c>
      <c r="C2883" s="290" t="s">
        <v>883</v>
      </c>
      <c r="P2883" s="290" t="s">
        <v>883</v>
      </c>
      <c r="Q2883" s="290" t="s">
        <v>4669</v>
      </c>
    </row>
    <row r="2884" spans="1:17">
      <c r="A2884" s="290" t="s">
        <v>4524</v>
      </c>
      <c r="B2884" s="290" t="s">
        <v>6165</v>
      </c>
      <c r="C2884" s="290" t="s">
        <v>2272</v>
      </c>
      <c r="P2884" s="290" t="s">
        <v>2272</v>
      </c>
      <c r="Q2884" s="290" t="s">
        <v>6165</v>
      </c>
    </row>
    <row r="2885" spans="1:17">
      <c r="A2885" s="239" t="s">
        <v>4524</v>
      </c>
      <c r="B2885" s="239" t="s">
        <v>5468</v>
      </c>
      <c r="C2885" s="291" t="s">
        <v>5469</v>
      </c>
      <c r="P2885" s="291" t="s">
        <v>5469</v>
      </c>
      <c r="Q2885" s="239" t="s">
        <v>5468</v>
      </c>
    </row>
    <row r="2886" spans="1:17">
      <c r="A2886" s="290" t="s">
        <v>4076</v>
      </c>
      <c r="B2886" s="290" t="s">
        <v>6161</v>
      </c>
      <c r="C2886" s="290" t="s">
        <v>2268</v>
      </c>
      <c r="P2886" s="290" t="s">
        <v>2268</v>
      </c>
      <c r="Q2886" s="290" t="s">
        <v>6161</v>
      </c>
    </row>
    <row r="2887" spans="1:17">
      <c r="A2887" s="290" t="s">
        <v>4076</v>
      </c>
      <c r="B2887" s="290" t="s">
        <v>6155</v>
      </c>
      <c r="C2887" s="290" t="s">
        <v>2262</v>
      </c>
      <c r="P2887" s="290" t="s">
        <v>2262</v>
      </c>
      <c r="Q2887" s="290" t="s">
        <v>6155</v>
      </c>
    </row>
    <row r="2888" spans="1:17">
      <c r="A2888" s="290" t="s">
        <v>4524</v>
      </c>
      <c r="B2888" s="290" t="s">
        <v>6164</v>
      </c>
      <c r="C2888" s="290" t="s">
        <v>2271</v>
      </c>
      <c r="P2888" s="290" t="s">
        <v>2271</v>
      </c>
      <c r="Q2888" s="290" t="s">
        <v>6164</v>
      </c>
    </row>
    <row r="2889" spans="1:17">
      <c r="A2889" s="239" t="s">
        <v>4524</v>
      </c>
      <c r="B2889" s="239" t="s">
        <v>6168</v>
      </c>
      <c r="C2889" s="291" t="s">
        <v>6169</v>
      </c>
      <c r="P2889" s="291" t="s">
        <v>6169</v>
      </c>
      <c r="Q2889" s="239" t="s">
        <v>6168</v>
      </c>
    </row>
    <row r="2890" spans="1:17">
      <c r="A2890" s="239" t="s">
        <v>4524</v>
      </c>
      <c r="B2890" s="239" t="s">
        <v>4809</v>
      </c>
      <c r="C2890" s="291" t="s">
        <v>1028</v>
      </c>
      <c r="P2890" s="291" t="s">
        <v>1028</v>
      </c>
      <c r="Q2890" s="239" t="s">
        <v>4809</v>
      </c>
    </row>
    <row r="2891" spans="1:17">
      <c r="A2891" s="239" t="s">
        <v>4524</v>
      </c>
      <c r="B2891" s="239" t="s">
        <v>6166</v>
      </c>
      <c r="C2891" s="291" t="s">
        <v>6167</v>
      </c>
      <c r="P2891" s="291" t="s">
        <v>6167</v>
      </c>
      <c r="Q2891" s="239" t="s">
        <v>6166</v>
      </c>
    </row>
    <row r="2892" spans="1:17">
      <c r="A2892" s="290" t="s">
        <v>4076</v>
      </c>
      <c r="B2892" s="290" t="s">
        <v>4358</v>
      </c>
      <c r="C2892" s="290" t="s">
        <v>580</v>
      </c>
      <c r="P2892" s="290" t="s">
        <v>580</v>
      </c>
      <c r="Q2892" s="290" t="s">
        <v>4358</v>
      </c>
    </row>
    <row r="2893" spans="1:17">
      <c r="A2893" s="239" t="s">
        <v>7623</v>
      </c>
      <c r="B2893" s="239" t="s">
        <v>7627</v>
      </c>
      <c r="C2893" s="291" t="s">
        <v>3726</v>
      </c>
      <c r="P2893" s="291" t="s">
        <v>3726</v>
      </c>
      <c r="Q2893" s="239" t="s">
        <v>7627</v>
      </c>
    </row>
    <row r="2894" spans="1:17">
      <c r="A2894" s="290" t="s">
        <v>4076</v>
      </c>
      <c r="B2894" s="290" t="s">
        <v>6309</v>
      </c>
      <c r="C2894" s="290" t="s">
        <v>2434</v>
      </c>
      <c r="P2894" s="290" t="s">
        <v>2434</v>
      </c>
      <c r="Q2894" s="290" t="s">
        <v>6309</v>
      </c>
    </row>
    <row r="2895" spans="1:17">
      <c r="A2895" s="290" t="s">
        <v>4076</v>
      </c>
      <c r="B2895" s="290" t="s">
        <v>6310</v>
      </c>
      <c r="C2895" s="290" t="s">
        <v>2435</v>
      </c>
      <c r="P2895" s="290" t="s">
        <v>2435</v>
      </c>
      <c r="Q2895" s="290" t="s">
        <v>6310</v>
      </c>
    </row>
    <row r="2896" spans="1:17">
      <c r="A2896" s="290" t="s">
        <v>4076</v>
      </c>
      <c r="B2896" s="290" t="s">
        <v>6314</v>
      </c>
      <c r="C2896" s="290" t="s">
        <v>2439</v>
      </c>
      <c r="P2896" s="290" t="s">
        <v>2439</v>
      </c>
      <c r="Q2896" s="290" t="s">
        <v>6314</v>
      </c>
    </row>
    <row r="2897" spans="1:17">
      <c r="A2897" s="290" t="s">
        <v>4076</v>
      </c>
      <c r="B2897" s="290" t="s">
        <v>6317</v>
      </c>
      <c r="C2897" s="290" t="s">
        <v>2442</v>
      </c>
      <c r="P2897" s="290" t="s">
        <v>2442</v>
      </c>
      <c r="Q2897" s="290" t="s">
        <v>6317</v>
      </c>
    </row>
    <row r="2898" spans="1:17">
      <c r="A2898" s="290" t="s">
        <v>4076</v>
      </c>
      <c r="B2898" s="290" t="s">
        <v>6311</v>
      </c>
      <c r="C2898" s="290" t="s">
        <v>2436</v>
      </c>
      <c r="P2898" s="290" t="s">
        <v>2436</v>
      </c>
      <c r="Q2898" s="290" t="s">
        <v>6311</v>
      </c>
    </row>
    <row r="2899" spans="1:17">
      <c r="A2899" s="290" t="s">
        <v>4076</v>
      </c>
      <c r="B2899" s="290" t="s">
        <v>6298</v>
      </c>
      <c r="C2899" s="290" t="s">
        <v>2421</v>
      </c>
      <c r="P2899" s="290" t="s">
        <v>2421</v>
      </c>
      <c r="Q2899" s="290" t="s">
        <v>6298</v>
      </c>
    </row>
    <row r="2900" spans="1:17">
      <c r="A2900" s="290" t="s">
        <v>4076</v>
      </c>
      <c r="B2900" s="290" t="s">
        <v>6319</v>
      </c>
      <c r="C2900" s="290" t="s">
        <v>6320</v>
      </c>
      <c r="P2900" s="290" t="s">
        <v>6320</v>
      </c>
      <c r="Q2900" s="290" t="s">
        <v>6319</v>
      </c>
    </row>
    <row r="2901" spans="1:17">
      <c r="A2901" s="290" t="s">
        <v>4076</v>
      </c>
      <c r="B2901" s="290" t="s">
        <v>6312</v>
      </c>
      <c r="C2901" s="290" t="s">
        <v>2437</v>
      </c>
      <c r="P2901" s="290" t="s">
        <v>2437</v>
      </c>
      <c r="Q2901" s="290" t="s">
        <v>6312</v>
      </c>
    </row>
    <row r="2902" spans="1:17">
      <c r="A2902" s="290" t="s">
        <v>4076</v>
      </c>
      <c r="B2902" s="290" t="s">
        <v>6315</v>
      </c>
      <c r="C2902" s="290" t="s">
        <v>2440</v>
      </c>
      <c r="P2902" s="290" t="s">
        <v>2440</v>
      </c>
      <c r="Q2902" s="290" t="s">
        <v>6315</v>
      </c>
    </row>
    <row r="2903" spans="1:17">
      <c r="A2903" s="290" t="s">
        <v>4076</v>
      </c>
      <c r="B2903" s="290" t="s">
        <v>6306</v>
      </c>
      <c r="C2903" s="290" t="s">
        <v>2429</v>
      </c>
      <c r="P2903" s="290" t="s">
        <v>2429</v>
      </c>
      <c r="Q2903" s="290" t="s">
        <v>6306</v>
      </c>
    </row>
    <row r="2904" spans="1:17">
      <c r="A2904" s="290" t="s">
        <v>4076</v>
      </c>
      <c r="B2904" s="290" t="s">
        <v>6308</v>
      </c>
      <c r="C2904" s="290" t="s">
        <v>2433</v>
      </c>
      <c r="P2904" s="290" t="s">
        <v>2433</v>
      </c>
      <c r="Q2904" s="290" t="s">
        <v>6308</v>
      </c>
    </row>
    <row r="2905" spans="1:17">
      <c r="A2905" s="290" t="s">
        <v>4076</v>
      </c>
      <c r="B2905" s="290" t="s">
        <v>6313</v>
      </c>
      <c r="C2905" s="290" t="s">
        <v>2438</v>
      </c>
      <c r="P2905" s="290" t="s">
        <v>2438</v>
      </c>
      <c r="Q2905" s="290" t="s">
        <v>6313</v>
      </c>
    </row>
    <row r="2906" spans="1:17">
      <c r="A2906" s="290" t="s">
        <v>4076</v>
      </c>
      <c r="B2906" s="290" t="s">
        <v>6318</v>
      </c>
      <c r="C2906" s="290" t="s">
        <v>2443</v>
      </c>
      <c r="P2906" s="290" t="s">
        <v>2443</v>
      </c>
      <c r="Q2906" s="290" t="s">
        <v>6318</v>
      </c>
    </row>
    <row r="2907" spans="1:17">
      <c r="A2907" s="292" t="s">
        <v>4077</v>
      </c>
      <c r="B2907" s="239" t="s">
        <v>6664</v>
      </c>
      <c r="C2907" s="291" t="s">
        <v>2801</v>
      </c>
      <c r="P2907" s="291" t="s">
        <v>2801</v>
      </c>
      <c r="Q2907" s="239" t="s">
        <v>6664</v>
      </c>
    </row>
    <row r="2908" spans="1:17">
      <c r="A2908" s="290" t="s">
        <v>4076</v>
      </c>
      <c r="B2908" s="290" t="s">
        <v>6212</v>
      </c>
      <c r="C2908" s="290" t="s">
        <v>2333</v>
      </c>
      <c r="P2908" s="290" t="s">
        <v>2333</v>
      </c>
      <c r="Q2908" s="290" t="s">
        <v>6212</v>
      </c>
    </row>
    <row r="2909" spans="1:17">
      <c r="A2909" s="290" t="s">
        <v>4076</v>
      </c>
      <c r="B2909" s="290" t="s">
        <v>6207</v>
      </c>
      <c r="C2909" s="290" t="s">
        <v>2328</v>
      </c>
      <c r="P2909" s="290" t="s">
        <v>2328</v>
      </c>
      <c r="Q2909" s="290" t="s">
        <v>6207</v>
      </c>
    </row>
    <row r="2910" spans="1:17">
      <c r="A2910" s="292" t="s">
        <v>4077</v>
      </c>
      <c r="B2910" s="239" t="s">
        <v>6589</v>
      </c>
      <c r="C2910" s="291" t="s">
        <v>2720</v>
      </c>
      <c r="P2910" s="291" t="s">
        <v>2720</v>
      </c>
      <c r="Q2910" s="239" t="s">
        <v>6589</v>
      </c>
    </row>
    <row r="2911" spans="1:17">
      <c r="A2911" s="292" t="s">
        <v>4077</v>
      </c>
      <c r="B2911" s="239" t="s">
        <v>6467</v>
      </c>
      <c r="C2911" s="291" t="s">
        <v>2587</v>
      </c>
      <c r="P2911" s="291" t="s">
        <v>2587</v>
      </c>
      <c r="Q2911" s="239" t="s">
        <v>6467</v>
      </c>
    </row>
    <row r="2912" spans="1:17">
      <c r="A2912" s="292" t="s">
        <v>4077</v>
      </c>
      <c r="B2912" s="239" t="s">
        <v>6611</v>
      </c>
      <c r="C2912" s="291" t="s">
        <v>2744</v>
      </c>
      <c r="P2912" s="291" t="s">
        <v>2744</v>
      </c>
      <c r="Q2912" s="239" t="s">
        <v>6611</v>
      </c>
    </row>
    <row r="2913" spans="1:17">
      <c r="A2913" s="239" t="s">
        <v>4524</v>
      </c>
      <c r="B2913" s="239" t="s">
        <v>5000</v>
      </c>
      <c r="C2913" s="291" t="s">
        <v>1230</v>
      </c>
      <c r="P2913" s="291" t="s">
        <v>1230</v>
      </c>
      <c r="Q2913" s="239" t="s">
        <v>5000</v>
      </c>
    </row>
    <row r="2914" spans="1:17">
      <c r="A2914" s="290" t="s">
        <v>4519</v>
      </c>
      <c r="B2914" s="290" t="s">
        <v>5184</v>
      </c>
      <c r="C2914" s="290" t="s">
        <v>1438</v>
      </c>
      <c r="P2914" s="290" t="s">
        <v>1438</v>
      </c>
      <c r="Q2914" s="290" t="s">
        <v>5184</v>
      </c>
    </row>
    <row r="2915" spans="1:17">
      <c r="A2915" s="290" t="s">
        <v>4519</v>
      </c>
      <c r="B2915" s="290" t="s">
        <v>5077</v>
      </c>
      <c r="C2915" s="290" t="s">
        <v>1317</v>
      </c>
      <c r="P2915" s="290" t="s">
        <v>1317</v>
      </c>
      <c r="Q2915" s="290" t="s">
        <v>5077</v>
      </c>
    </row>
    <row r="2916" spans="1:17">
      <c r="A2916" s="239" t="s">
        <v>4524</v>
      </c>
      <c r="B2916" s="239" t="s">
        <v>4807</v>
      </c>
      <c r="C2916" s="291" t="s">
        <v>1026</v>
      </c>
      <c r="P2916" s="291" t="s">
        <v>1026</v>
      </c>
      <c r="Q2916" s="239" t="s">
        <v>4807</v>
      </c>
    </row>
    <row r="2917" spans="1:17">
      <c r="A2917" s="290" t="s">
        <v>4519</v>
      </c>
      <c r="B2917" s="290" t="s">
        <v>5128</v>
      </c>
      <c r="C2917" s="290" t="s">
        <v>1371</v>
      </c>
      <c r="P2917" s="290" t="s">
        <v>1371</v>
      </c>
      <c r="Q2917" s="290" t="s">
        <v>5128</v>
      </c>
    </row>
    <row r="2918" spans="1:17">
      <c r="A2918" s="290" t="s">
        <v>4519</v>
      </c>
      <c r="B2918" s="290" t="s">
        <v>5293</v>
      </c>
      <c r="C2918" s="290" t="s">
        <v>1559</v>
      </c>
      <c r="P2918" s="290" t="s">
        <v>1559</v>
      </c>
      <c r="Q2918" s="290" t="s">
        <v>5293</v>
      </c>
    </row>
    <row r="2919" spans="1:17">
      <c r="A2919" s="292" t="s">
        <v>4077</v>
      </c>
      <c r="B2919" s="239" t="s">
        <v>6579</v>
      </c>
      <c r="C2919" s="291" t="s">
        <v>2710</v>
      </c>
      <c r="P2919" s="291" t="s">
        <v>2710</v>
      </c>
      <c r="Q2919" s="239" t="s">
        <v>6579</v>
      </c>
    </row>
    <row r="2920" spans="1:17">
      <c r="A2920" s="292" t="s">
        <v>4077</v>
      </c>
      <c r="B2920" s="239" t="s">
        <v>6555</v>
      </c>
      <c r="C2920" s="291" t="s">
        <v>2686</v>
      </c>
      <c r="P2920" s="291" t="s">
        <v>2686</v>
      </c>
      <c r="Q2920" s="239" t="s">
        <v>6555</v>
      </c>
    </row>
    <row r="2921" spans="1:17">
      <c r="A2921" s="290" t="s">
        <v>4519</v>
      </c>
      <c r="B2921" s="290" t="s">
        <v>4929</v>
      </c>
      <c r="C2921" s="290" t="s">
        <v>1155</v>
      </c>
      <c r="P2921" s="290" t="s">
        <v>1155</v>
      </c>
      <c r="Q2921" s="290" t="s">
        <v>4929</v>
      </c>
    </row>
    <row r="2922" spans="1:17">
      <c r="A2922" s="290" t="s">
        <v>4519</v>
      </c>
      <c r="B2922" s="290" t="s">
        <v>5018</v>
      </c>
      <c r="C2922" s="290" t="s">
        <v>1250</v>
      </c>
      <c r="P2922" s="290" t="s">
        <v>1250</v>
      </c>
      <c r="Q2922" s="290" t="s">
        <v>5018</v>
      </c>
    </row>
    <row r="2923" spans="1:17">
      <c r="A2923" s="290" t="s">
        <v>4519</v>
      </c>
      <c r="B2923" s="290" t="s">
        <v>5083</v>
      </c>
      <c r="C2923" s="290" t="s">
        <v>1323</v>
      </c>
      <c r="P2923" s="290" t="s">
        <v>1323</v>
      </c>
      <c r="Q2923" s="290" t="s">
        <v>5083</v>
      </c>
    </row>
    <row r="2924" spans="1:17">
      <c r="A2924" s="290" t="s">
        <v>4519</v>
      </c>
      <c r="B2924" s="290" t="s">
        <v>5308</v>
      </c>
      <c r="C2924" s="290" t="s">
        <v>1578</v>
      </c>
      <c r="P2924" s="290" t="s">
        <v>1578</v>
      </c>
      <c r="Q2924" s="290" t="s">
        <v>5308</v>
      </c>
    </row>
    <row r="2925" spans="1:17">
      <c r="A2925" s="292" t="s">
        <v>4077</v>
      </c>
      <c r="B2925" s="239" t="s">
        <v>6540</v>
      </c>
      <c r="C2925" s="291" t="s">
        <v>2669</v>
      </c>
      <c r="P2925" s="291" t="s">
        <v>2669</v>
      </c>
      <c r="Q2925" s="239" t="s">
        <v>6540</v>
      </c>
    </row>
    <row r="2926" spans="1:17">
      <c r="A2926" s="292" t="s">
        <v>4077</v>
      </c>
      <c r="B2926" s="239" t="s">
        <v>6479</v>
      </c>
      <c r="C2926" s="291" t="s">
        <v>2603</v>
      </c>
      <c r="P2926" s="291" t="s">
        <v>2603</v>
      </c>
      <c r="Q2926" s="239" t="s">
        <v>6479</v>
      </c>
    </row>
    <row r="2927" spans="1:17">
      <c r="A2927" s="292" t="s">
        <v>4077</v>
      </c>
      <c r="B2927" s="239" t="s">
        <v>6567</v>
      </c>
      <c r="C2927" s="291" t="s">
        <v>2698</v>
      </c>
      <c r="P2927" s="291" t="s">
        <v>2698</v>
      </c>
      <c r="Q2927" s="239" t="s">
        <v>6567</v>
      </c>
    </row>
    <row r="2928" spans="1:17">
      <c r="A2928" s="292" t="s">
        <v>4077</v>
      </c>
      <c r="B2928" s="239" t="s">
        <v>6655</v>
      </c>
      <c r="C2928" s="291" t="s">
        <v>2792</v>
      </c>
      <c r="P2928" s="291" t="s">
        <v>2792</v>
      </c>
      <c r="Q2928" s="239" t="s">
        <v>6655</v>
      </c>
    </row>
    <row r="2929" spans="1:17">
      <c r="A2929" s="290" t="s">
        <v>4076</v>
      </c>
      <c r="B2929" s="290" t="s">
        <v>5794</v>
      </c>
      <c r="C2929" s="290" t="s">
        <v>1917</v>
      </c>
      <c r="P2929" s="290" t="s">
        <v>1917</v>
      </c>
      <c r="Q2929" s="290" t="s">
        <v>5794</v>
      </c>
    </row>
    <row r="2930" spans="1:17">
      <c r="A2930" s="290" t="s">
        <v>4076</v>
      </c>
      <c r="B2930" s="290" t="s">
        <v>5816</v>
      </c>
      <c r="C2930" s="290" t="s">
        <v>1939</v>
      </c>
      <c r="P2930" s="290" t="s">
        <v>1939</v>
      </c>
      <c r="Q2930" s="290" t="s">
        <v>5816</v>
      </c>
    </row>
    <row r="2931" spans="1:17">
      <c r="A2931" s="290" t="s">
        <v>4076</v>
      </c>
      <c r="B2931" s="290" t="s">
        <v>5818</v>
      </c>
      <c r="C2931" s="290" t="s">
        <v>1941</v>
      </c>
      <c r="P2931" s="290" t="s">
        <v>1941</v>
      </c>
      <c r="Q2931" s="290" t="s">
        <v>5818</v>
      </c>
    </row>
    <row r="2932" spans="1:17">
      <c r="A2932" s="290" t="s">
        <v>4076</v>
      </c>
      <c r="B2932" s="290" t="s">
        <v>5815</v>
      </c>
      <c r="C2932" s="290" t="s">
        <v>1938</v>
      </c>
      <c r="P2932" s="290" t="s">
        <v>1938</v>
      </c>
      <c r="Q2932" s="290" t="s">
        <v>5815</v>
      </c>
    </row>
    <row r="2933" spans="1:17">
      <c r="A2933" s="290" t="s">
        <v>4076</v>
      </c>
      <c r="B2933" s="290" t="s">
        <v>5807</v>
      </c>
      <c r="C2933" s="290" t="s">
        <v>1930</v>
      </c>
      <c r="P2933" s="290" t="s">
        <v>1930</v>
      </c>
      <c r="Q2933" s="290" t="s">
        <v>5807</v>
      </c>
    </row>
    <row r="2934" spans="1:17">
      <c r="A2934" s="290" t="s">
        <v>4076</v>
      </c>
      <c r="B2934" s="290" t="s">
        <v>5817</v>
      </c>
      <c r="C2934" s="290" t="s">
        <v>1940</v>
      </c>
      <c r="P2934" s="290" t="s">
        <v>1940</v>
      </c>
      <c r="Q2934" s="290" t="s">
        <v>5817</v>
      </c>
    </row>
    <row r="2935" spans="1:17">
      <c r="A2935" s="290" t="s">
        <v>4076</v>
      </c>
      <c r="B2935" s="290" t="s">
        <v>5813</v>
      </c>
      <c r="C2935" s="290" t="s">
        <v>1936</v>
      </c>
      <c r="P2935" s="290" t="s">
        <v>1936</v>
      </c>
      <c r="Q2935" s="290" t="s">
        <v>5813</v>
      </c>
    </row>
    <row r="2936" spans="1:17">
      <c r="A2936" s="290" t="s">
        <v>4076</v>
      </c>
      <c r="B2936" s="290" t="s">
        <v>5829</v>
      </c>
      <c r="C2936" s="290" t="s">
        <v>1952</v>
      </c>
      <c r="P2936" s="290" t="s">
        <v>1952</v>
      </c>
      <c r="Q2936" s="290" t="s">
        <v>5829</v>
      </c>
    </row>
    <row r="2937" spans="1:17">
      <c r="A2937" s="290" t="s">
        <v>4076</v>
      </c>
      <c r="B2937" s="290" t="s">
        <v>5828</v>
      </c>
      <c r="C2937" s="290" t="s">
        <v>1951</v>
      </c>
      <c r="P2937" s="290" t="s">
        <v>1951</v>
      </c>
      <c r="Q2937" s="290" t="s">
        <v>5828</v>
      </c>
    </row>
    <row r="2938" spans="1:17">
      <c r="A2938" s="290" t="s">
        <v>4076</v>
      </c>
      <c r="B2938" s="290" t="s">
        <v>5839</v>
      </c>
      <c r="C2938" s="290" t="s">
        <v>1962</v>
      </c>
      <c r="P2938" s="290" t="s">
        <v>1962</v>
      </c>
      <c r="Q2938" s="290" t="s">
        <v>5839</v>
      </c>
    </row>
    <row r="2939" spans="1:17">
      <c r="A2939" s="290" t="s">
        <v>4076</v>
      </c>
      <c r="B2939" s="290" t="s">
        <v>5824</v>
      </c>
      <c r="C2939" s="290" t="s">
        <v>1947</v>
      </c>
      <c r="P2939" s="290" t="s">
        <v>1947</v>
      </c>
      <c r="Q2939" s="290" t="s">
        <v>5824</v>
      </c>
    </row>
    <row r="2940" spans="1:17">
      <c r="A2940" s="290" t="s">
        <v>4076</v>
      </c>
      <c r="B2940" s="290" t="s">
        <v>5830</v>
      </c>
      <c r="C2940" s="290" t="s">
        <v>1953</v>
      </c>
      <c r="P2940" s="290" t="s">
        <v>1953</v>
      </c>
      <c r="Q2940" s="290" t="s">
        <v>5830</v>
      </c>
    </row>
    <row r="2941" spans="1:17">
      <c r="A2941" s="290" t="s">
        <v>4076</v>
      </c>
      <c r="B2941" s="290" t="s">
        <v>5822</v>
      </c>
      <c r="C2941" s="290" t="s">
        <v>1945</v>
      </c>
      <c r="P2941" s="290" t="s">
        <v>1945</v>
      </c>
      <c r="Q2941" s="290" t="s">
        <v>5822</v>
      </c>
    </row>
    <row r="2942" spans="1:17">
      <c r="A2942" s="290" t="s">
        <v>4076</v>
      </c>
      <c r="B2942" s="290" t="s">
        <v>5825</v>
      </c>
      <c r="C2942" s="290" t="s">
        <v>1948</v>
      </c>
      <c r="P2942" s="290" t="s">
        <v>1948</v>
      </c>
      <c r="Q2942" s="290" t="s">
        <v>5825</v>
      </c>
    </row>
    <row r="2943" spans="1:17">
      <c r="A2943" s="290" t="s">
        <v>4076</v>
      </c>
      <c r="B2943" s="290" t="s">
        <v>5821</v>
      </c>
      <c r="C2943" s="290" t="s">
        <v>1944</v>
      </c>
      <c r="P2943" s="290" t="s">
        <v>1944</v>
      </c>
      <c r="Q2943" s="290" t="s">
        <v>5821</v>
      </c>
    </row>
    <row r="2944" spans="1:17">
      <c r="A2944" s="290" t="s">
        <v>4076</v>
      </c>
      <c r="B2944" s="290" t="s">
        <v>5823</v>
      </c>
      <c r="C2944" s="290" t="s">
        <v>1946</v>
      </c>
      <c r="P2944" s="290" t="s">
        <v>1946</v>
      </c>
      <c r="Q2944" s="290" t="s">
        <v>5823</v>
      </c>
    </row>
    <row r="2945" spans="1:17">
      <c r="A2945" s="290" t="s">
        <v>4076</v>
      </c>
      <c r="B2945" s="290" t="s">
        <v>5834</v>
      </c>
      <c r="C2945" s="290" t="s">
        <v>1957</v>
      </c>
      <c r="P2945" s="290" t="s">
        <v>1957</v>
      </c>
      <c r="Q2945" s="290" t="s">
        <v>5834</v>
      </c>
    </row>
    <row r="2946" spans="1:17">
      <c r="A2946" s="290" t="s">
        <v>4076</v>
      </c>
      <c r="B2946" s="290" t="s">
        <v>5810</v>
      </c>
      <c r="C2946" s="290" t="s">
        <v>1933</v>
      </c>
      <c r="P2946" s="290" t="s">
        <v>1933</v>
      </c>
      <c r="Q2946" s="290" t="s">
        <v>5810</v>
      </c>
    </row>
    <row r="2947" spans="1:17">
      <c r="A2947" s="290" t="s">
        <v>4076</v>
      </c>
      <c r="B2947" s="290" t="s">
        <v>5812</v>
      </c>
      <c r="C2947" s="290" t="s">
        <v>1935</v>
      </c>
      <c r="P2947" s="290" t="s">
        <v>1935</v>
      </c>
      <c r="Q2947" s="290" t="s">
        <v>5812</v>
      </c>
    </row>
    <row r="2948" spans="1:17">
      <c r="A2948" s="290" t="s">
        <v>4076</v>
      </c>
      <c r="B2948" s="290" t="s">
        <v>5820</v>
      </c>
      <c r="C2948" s="290" t="s">
        <v>1943</v>
      </c>
      <c r="P2948" s="290" t="s">
        <v>1943</v>
      </c>
      <c r="Q2948" s="290" t="s">
        <v>5820</v>
      </c>
    </row>
    <row r="2949" spans="1:17">
      <c r="A2949" s="290" t="s">
        <v>4076</v>
      </c>
      <c r="B2949" s="290" t="s">
        <v>5831</v>
      </c>
      <c r="C2949" s="290" t="s">
        <v>1954</v>
      </c>
      <c r="P2949" s="290" t="s">
        <v>1954</v>
      </c>
      <c r="Q2949" s="290" t="s">
        <v>5831</v>
      </c>
    </row>
    <row r="2950" spans="1:17">
      <c r="A2950" s="290" t="s">
        <v>4076</v>
      </c>
      <c r="B2950" s="290" t="s">
        <v>5835</v>
      </c>
      <c r="C2950" s="290" t="s">
        <v>1958</v>
      </c>
      <c r="P2950" s="290" t="s">
        <v>1958</v>
      </c>
      <c r="Q2950" s="290" t="s">
        <v>5835</v>
      </c>
    </row>
    <row r="2951" spans="1:17">
      <c r="A2951" s="290" t="s">
        <v>4076</v>
      </c>
      <c r="B2951" s="290" t="s">
        <v>5833</v>
      </c>
      <c r="C2951" s="290" t="s">
        <v>1956</v>
      </c>
      <c r="P2951" s="290" t="s">
        <v>1956</v>
      </c>
      <c r="Q2951" s="290" t="s">
        <v>5833</v>
      </c>
    </row>
    <row r="2952" spans="1:17">
      <c r="A2952" s="290" t="s">
        <v>4076</v>
      </c>
      <c r="B2952" s="290" t="s">
        <v>5826</v>
      </c>
      <c r="C2952" s="290" t="s">
        <v>1949</v>
      </c>
      <c r="P2952" s="290" t="s">
        <v>1949</v>
      </c>
      <c r="Q2952" s="290" t="s">
        <v>5826</v>
      </c>
    </row>
    <row r="2953" spans="1:17">
      <c r="A2953" s="290" t="s">
        <v>4076</v>
      </c>
      <c r="B2953" s="290" t="s">
        <v>5827</v>
      </c>
      <c r="C2953" s="290" t="s">
        <v>1950</v>
      </c>
      <c r="P2953" s="290" t="s">
        <v>1950</v>
      </c>
      <c r="Q2953" s="290" t="s">
        <v>5827</v>
      </c>
    </row>
    <row r="2954" spans="1:17">
      <c r="A2954" s="290" t="s">
        <v>4076</v>
      </c>
      <c r="B2954" s="290" t="s">
        <v>5832</v>
      </c>
      <c r="C2954" s="290" t="s">
        <v>1955</v>
      </c>
      <c r="P2954" s="290" t="s">
        <v>1955</v>
      </c>
      <c r="Q2954" s="290" t="s">
        <v>5832</v>
      </c>
    </row>
    <row r="2955" spans="1:17">
      <c r="A2955" s="290" t="s">
        <v>4076</v>
      </c>
      <c r="B2955" s="290" t="s">
        <v>5845</v>
      </c>
      <c r="C2955" s="290" t="s">
        <v>1968</v>
      </c>
      <c r="P2955" s="290" t="s">
        <v>1968</v>
      </c>
      <c r="Q2955" s="290" t="s">
        <v>5845</v>
      </c>
    </row>
    <row r="2956" spans="1:17">
      <c r="A2956" s="290" t="s">
        <v>4076</v>
      </c>
      <c r="B2956" s="290" t="s">
        <v>5814</v>
      </c>
      <c r="C2956" s="290" t="s">
        <v>1937</v>
      </c>
      <c r="P2956" s="290" t="s">
        <v>1937</v>
      </c>
      <c r="Q2956" s="290" t="s">
        <v>5814</v>
      </c>
    </row>
    <row r="2957" spans="1:17">
      <c r="A2957" s="290" t="s">
        <v>4076</v>
      </c>
      <c r="B2957" s="290" t="s">
        <v>5799</v>
      </c>
      <c r="C2957" s="290" t="s">
        <v>1922</v>
      </c>
      <c r="P2957" s="290" t="s">
        <v>1922</v>
      </c>
      <c r="Q2957" s="290" t="s">
        <v>5799</v>
      </c>
    </row>
    <row r="2958" spans="1:17">
      <c r="A2958" s="290" t="s">
        <v>4076</v>
      </c>
      <c r="B2958" s="290" t="s">
        <v>5811</v>
      </c>
      <c r="C2958" s="290" t="s">
        <v>1934</v>
      </c>
      <c r="P2958" s="290" t="s">
        <v>1934</v>
      </c>
      <c r="Q2958" s="290" t="s">
        <v>5811</v>
      </c>
    </row>
    <row r="2959" spans="1:17">
      <c r="A2959" s="290" t="s">
        <v>4076</v>
      </c>
      <c r="B2959" s="290" t="s">
        <v>5841</v>
      </c>
      <c r="C2959" s="290" t="s">
        <v>1964</v>
      </c>
      <c r="P2959" s="290" t="s">
        <v>1964</v>
      </c>
      <c r="Q2959" s="290" t="s">
        <v>5841</v>
      </c>
    </row>
    <row r="2960" spans="1:17">
      <c r="A2960" s="290" t="s">
        <v>4076</v>
      </c>
      <c r="B2960" s="290" t="s">
        <v>5800</v>
      </c>
      <c r="C2960" s="290" t="s">
        <v>1923</v>
      </c>
      <c r="P2960" s="290" t="s">
        <v>1923</v>
      </c>
      <c r="Q2960" s="290" t="s">
        <v>5800</v>
      </c>
    </row>
    <row r="2961" spans="1:17">
      <c r="A2961" s="290" t="s">
        <v>4076</v>
      </c>
      <c r="B2961" s="290" t="s">
        <v>5797</v>
      </c>
      <c r="C2961" s="290" t="s">
        <v>1920</v>
      </c>
      <c r="P2961" s="290" t="s">
        <v>1920</v>
      </c>
      <c r="Q2961" s="290" t="s">
        <v>5797</v>
      </c>
    </row>
    <row r="2962" spans="1:17">
      <c r="A2962" s="290" t="s">
        <v>4076</v>
      </c>
      <c r="B2962" s="290" t="s">
        <v>5819</v>
      </c>
      <c r="C2962" s="290" t="s">
        <v>1942</v>
      </c>
      <c r="P2962" s="290" t="s">
        <v>1942</v>
      </c>
      <c r="Q2962" s="290" t="s">
        <v>5819</v>
      </c>
    </row>
    <row r="2963" spans="1:17">
      <c r="A2963" s="290" t="s">
        <v>4076</v>
      </c>
      <c r="B2963" s="290" t="s">
        <v>5801</v>
      </c>
      <c r="C2963" s="290" t="s">
        <v>1924</v>
      </c>
      <c r="P2963" s="290" t="s">
        <v>1924</v>
      </c>
      <c r="Q2963" s="290" t="s">
        <v>5801</v>
      </c>
    </row>
    <row r="2964" spans="1:17">
      <c r="A2964" s="290" t="s">
        <v>4076</v>
      </c>
      <c r="B2964" s="290" t="s">
        <v>5843</v>
      </c>
      <c r="C2964" s="290" t="s">
        <v>1966</v>
      </c>
      <c r="P2964" s="290" t="s">
        <v>1966</v>
      </c>
      <c r="Q2964" s="290" t="s">
        <v>5843</v>
      </c>
    </row>
    <row r="2965" spans="1:17">
      <c r="A2965" s="290" t="s">
        <v>4076</v>
      </c>
      <c r="B2965" s="290" t="s">
        <v>5842</v>
      </c>
      <c r="C2965" s="290" t="s">
        <v>1965</v>
      </c>
      <c r="P2965" s="290" t="s">
        <v>1965</v>
      </c>
      <c r="Q2965" s="290" t="s">
        <v>5842</v>
      </c>
    </row>
    <row r="2966" spans="1:17">
      <c r="A2966" s="290" t="s">
        <v>4076</v>
      </c>
      <c r="B2966" s="290" t="s">
        <v>5798</v>
      </c>
      <c r="C2966" s="290" t="s">
        <v>1921</v>
      </c>
      <c r="P2966" s="290" t="s">
        <v>1921</v>
      </c>
      <c r="Q2966" s="290" t="s">
        <v>5798</v>
      </c>
    </row>
    <row r="2967" spans="1:17">
      <c r="A2967" s="290" t="s">
        <v>4076</v>
      </c>
      <c r="B2967" s="290" t="s">
        <v>5802</v>
      </c>
      <c r="C2967" s="290" t="s">
        <v>1925</v>
      </c>
      <c r="P2967" s="290" t="s">
        <v>1925</v>
      </c>
      <c r="Q2967" s="290" t="s">
        <v>5802</v>
      </c>
    </row>
    <row r="2968" spans="1:17">
      <c r="A2968" s="290" t="s">
        <v>4076</v>
      </c>
      <c r="B2968" s="290" t="s">
        <v>5837</v>
      </c>
      <c r="C2968" s="290" t="s">
        <v>1960</v>
      </c>
      <c r="P2968" s="290" t="s">
        <v>1960</v>
      </c>
      <c r="Q2968" s="290" t="s">
        <v>5837</v>
      </c>
    </row>
    <row r="2969" spans="1:17">
      <c r="A2969" s="290" t="s">
        <v>4076</v>
      </c>
      <c r="B2969" s="290" t="s">
        <v>5840</v>
      </c>
      <c r="C2969" s="290" t="s">
        <v>1963</v>
      </c>
      <c r="P2969" s="290" t="s">
        <v>1963</v>
      </c>
      <c r="Q2969" s="290" t="s">
        <v>5840</v>
      </c>
    </row>
    <row r="2970" spans="1:17">
      <c r="A2970" s="290" t="s">
        <v>4076</v>
      </c>
      <c r="B2970" s="290" t="s">
        <v>5838</v>
      </c>
      <c r="C2970" s="290" t="s">
        <v>1961</v>
      </c>
      <c r="P2970" s="290" t="s">
        <v>1961</v>
      </c>
      <c r="Q2970" s="290" t="s">
        <v>5838</v>
      </c>
    </row>
    <row r="2971" spans="1:17">
      <c r="A2971" s="290" t="s">
        <v>4076</v>
      </c>
      <c r="B2971" s="290" t="s">
        <v>5795</v>
      </c>
      <c r="C2971" s="290" t="s">
        <v>1918</v>
      </c>
      <c r="P2971" s="290" t="s">
        <v>1918</v>
      </c>
      <c r="Q2971" s="290" t="s">
        <v>5795</v>
      </c>
    </row>
    <row r="2972" spans="1:17">
      <c r="A2972" s="290" t="s">
        <v>4076</v>
      </c>
      <c r="B2972" s="290" t="s">
        <v>5808</v>
      </c>
      <c r="C2972" s="290" t="s">
        <v>1931</v>
      </c>
      <c r="P2972" s="290" t="s">
        <v>1931</v>
      </c>
      <c r="Q2972" s="290" t="s">
        <v>5808</v>
      </c>
    </row>
    <row r="2973" spans="1:17">
      <c r="A2973" s="290" t="s">
        <v>4076</v>
      </c>
      <c r="B2973" s="290" t="s">
        <v>5804</v>
      </c>
      <c r="C2973" s="290" t="s">
        <v>1927</v>
      </c>
      <c r="P2973" s="290" t="s">
        <v>1927</v>
      </c>
      <c r="Q2973" s="290" t="s">
        <v>5804</v>
      </c>
    </row>
    <row r="2974" spans="1:17">
      <c r="A2974" s="290" t="s">
        <v>4076</v>
      </c>
      <c r="B2974" s="290" t="s">
        <v>5809</v>
      </c>
      <c r="C2974" s="290" t="s">
        <v>1932</v>
      </c>
      <c r="P2974" s="290" t="s">
        <v>1932</v>
      </c>
      <c r="Q2974" s="290" t="s">
        <v>5809</v>
      </c>
    </row>
    <row r="2975" spans="1:17">
      <c r="A2975" s="290" t="s">
        <v>4076</v>
      </c>
      <c r="B2975" s="290" t="s">
        <v>5796</v>
      </c>
      <c r="C2975" s="290" t="s">
        <v>1919</v>
      </c>
      <c r="P2975" s="290" t="s">
        <v>1919</v>
      </c>
      <c r="Q2975" s="290" t="s">
        <v>5796</v>
      </c>
    </row>
    <row r="2976" spans="1:17">
      <c r="A2976" s="290" t="s">
        <v>4076</v>
      </c>
      <c r="B2976" s="290" t="s">
        <v>5836</v>
      </c>
      <c r="C2976" s="290" t="s">
        <v>1959</v>
      </c>
      <c r="P2976" s="290" t="s">
        <v>1959</v>
      </c>
      <c r="Q2976" s="290" t="s">
        <v>5836</v>
      </c>
    </row>
    <row r="2977" spans="1:17">
      <c r="A2977" s="290" t="s">
        <v>4076</v>
      </c>
      <c r="B2977" s="290" t="s">
        <v>5803</v>
      </c>
      <c r="C2977" s="290" t="s">
        <v>1926</v>
      </c>
      <c r="P2977" s="290" t="s">
        <v>1926</v>
      </c>
      <c r="Q2977" s="290" t="s">
        <v>5803</v>
      </c>
    </row>
    <row r="2978" spans="1:17">
      <c r="A2978" s="290" t="s">
        <v>4076</v>
      </c>
      <c r="B2978" s="290" t="s">
        <v>5805</v>
      </c>
      <c r="C2978" s="290" t="s">
        <v>1928</v>
      </c>
      <c r="P2978" s="290" t="s">
        <v>1928</v>
      </c>
      <c r="Q2978" s="290" t="s">
        <v>5805</v>
      </c>
    </row>
    <row r="2979" spans="1:17">
      <c r="A2979" s="290" t="s">
        <v>4076</v>
      </c>
      <c r="B2979" s="290" t="s">
        <v>5806</v>
      </c>
      <c r="C2979" s="290" t="s">
        <v>1929</v>
      </c>
      <c r="P2979" s="290" t="s">
        <v>1929</v>
      </c>
      <c r="Q2979" s="290" t="s">
        <v>5806</v>
      </c>
    </row>
    <row r="2980" spans="1:17">
      <c r="A2980" s="290" t="s">
        <v>4076</v>
      </c>
      <c r="B2980" s="290" t="s">
        <v>5784</v>
      </c>
      <c r="C2980" s="290" t="s">
        <v>1903</v>
      </c>
      <c r="P2980" s="290" t="s">
        <v>1903</v>
      </c>
      <c r="Q2980" s="290" t="s">
        <v>5784</v>
      </c>
    </row>
    <row r="2981" spans="1:17">
      <c r="A2981" s="239" t="s">
        <v>4519</v>
      </c>
      <c r="B2981" s="239" t="s">
        <v>5140</v>
      </c>
      <c r="C2981" s="291" t="s">
        <v>1387</v>
      </c>
      <c r="P2981" s="291" t="s">
        <v>1387</v>
      </c>
      <c r="Q2981" s="239" t="s">
        <v>5140</v>
      </c>
    </row>
    <row r="2982" spans="1:17">
      <c r="A2982" s="239" t="s">
        <v>4524</v>
      </c>
      <c r="B2982" s="239" t="s">
        <v>4847</v>
      </c>
      <c r="C2982" s="291" t="s">
        <v>1072</v>
      </c>
      <c r="P2982" s="291" t="s">
        <v>1072</v>
      </c>
      <c r="Q2982" s="239" t="s">
        <v>4847</v>
      </c>
    </row>
    <row r="2983" spans="1:17">
      <c r="A2983" s="239" t="s">
        <v>7623</v>
      </c>
      <c r="B2983" s="239" t="s">
        <v>7628</v>
      </c>
      <c r="C2983" s="291" t="s">
        <v>3727</v>
      </c>
      <c r="P2983" s="291" t="s">
        <v>3727</v>
      </c>
      <c r="Q2983" s="239" t="s">
        <v>7628</v>
      </c>
    </row>
    <row r="2984" spans="1:17">
      <c r="A2984" s="239" t="s">
        <v>4524</v>
      </c>
      <c r="B2984" s="239" t="s">
        <v>4773</v>
      </c>
      <c r="C2984" s="291" t="s">
        <v>992</v>
      </c>
      <c r="P2984" s="291" t="s">
        <v>992</v>
      </c>
      <c r="Q2984" s="239" t="s">
        <v>4773</v>
      </c>
    </row>
    <row r="2985" spans="1:17">
      <c r="A2985" s="290" t="s">
        <v>4076</v>
      </c>
      <c r="B2985" s="290" t="s">
        <v>4505</v>
      </c>
      <c r="C2985" s="290" t="s">
        <v>726</v>
      </c>
      <c r="P2985" s="290" t="s">
        <v>726</v>
      </c>
      <c r="Q2985" s="290" t="s">
        <v>4505</v>
      </c>
    </row>
    <row r="2986" spans="1:17">
      <c r="A2986" s="292" t="s">
        <v>4077</v>
      </c>
      <c r="B2986" s="239" t="s">
        <v>6542</v>
      </c>
      <c r="C2986" s="291" t="s">
        <v>2671</v>
      </c>
      <c r="P2986" s="291" t="s">
        <v>2671</v>
      </c>
      <c r="Q2986" s="239" t="s">
        <v>6542</v>
      </c>
    </row>
    <row r="2987" spans="1:17">
      <c r="A2987" s="239" t="s">
        <v>4524</v>
      </c>
      <c r="B2987" s="239" t="s">
        <v>4768</v>
      </c>
      <c r="C2987" s="291" t="s">
        <v>987</v>
      </c>
      <c r="P2987" s="291" t="s">
        <v>987</v>
      </c>
      <c r="Q2987" s="239" t="s">
        <v>4768</v>
      </c>
    </row>
    <row r="2988" spans="1:17">
      <c r="A2988" s="292" t="s">
        <v>4077</v>
      </c>
      <c r="B2988" s="239" t="s">
        <v>2613</v>
      </c>
      <c r="C2988" s="291" t="s">
        <v>2612</v>
      </c>
      <c r="P2988" s="291" t="s">
        <v>2612</v>
      </c>
      <c r="Q2988" s="239" t="s">
        <v>2613</v>
      </c>
    </row>
    <row r="2989" spans="1:17">
      <c r="A2989" s="290" t="s">
        <v>4076</v>
      </c>
      <c r="B2989" s="290" t="s">
        <v>5846</v>
      </c>
      <c r="C2989" s="290" t="s">
        <v>1969</v>
      </c>
      <c r="P2989" s="290" t="s">
        <v>1969</v>
      </c>
      <c r="Q2989" s="290" t="s">
        <v>5846</v>
      </c>
    </row>
    <row r="2990" spans="1:17">
      <c r="A2990" s="239" t="s">
        <v>4524</v>
      </c>
      <c r="B2990" s="239" t="s">
        <v>5325</v>
      </c>
      <c r="C2990" s="291" t="s">
        <v>1599</v>
      </c>
      <c r="P2990" s="291" t="s">
        <v>1599</v>
      </c>
      <c r="Q2990" s="239" t="s">
        <v>5325</v>
      </c>
    </row>
    <row r="2991" spans="1:17">
      <c r="A2991" s="239" t="s">
        <v>4524</v>
      </c>
      <c r="B2991" s="239" t="s">
        <v>5038</v>
      </c>
      <c r="C2991" s="291" t="s">
        <v>1272</v>
      </c>
      <c r="P2991" s="291" t="s">
        <v>1272</v>
      </c>
      <c r="Q2991" s="239" t="s">
        <v>5038</v>
      </c>
    </row>
    <row r="2992" spans="1:17">
      <c r="A2992" s="239" t="s">
        <v>4524</v>
      </c>
      <c r="B2992" s="239" t="s">
        <v>5089</v>
      </c>
      <c r="C2992" s="291" t="s">
        <v>1329</v>
      </c>
      <c r="P2992" s="291" t="s">
        <v>1329</v>
      </c>
      <c r="Q2992" s="239" t="s">
        <v>5089</v>
      </c>
    </row>
    <row r="2993" spans="1:17">
      <c r="A2993" s="239" t="s">
        <v>4524</v>
      </c>
      <c r="B2993" s="239" t="s">
        <v>5158</v>
      </c>
      <c r="C2993" s="291" t="s">
        <v>1407</v>
      </c>
      <c r="P2993" s="291" t="s">
        <v>1407</v>
      </c>
      <c r="Q2993" s="239" t="s">
        <v>5158</v>
      </c>
    </row>
    <row r="2994" spans="1:17">
      <c r="A2994" s="290" t="s">
        <v>4519</v>
      </c>
      <c r="B2994" s="290" t="s">
        <v>5428</v>
      </c>
      <c r="C2994" s="290" t="s">
        <v>5429</v>
      </c>
      <c r="P2994" s="290" t="s">
        <v>5429</v>
      </c>
      <c r="Q2994" s="290" t="s">
        <v>5428</v>
      </c>
    </row>
    <row r="2995" spans="1:17">
      <c r="A2995" s="239" t="s">
        <v>4524</v>
      </c>
      <c r="B2995" s="239" t="s">
        <v>4670</v>
      </c>
      <c r="C2995" s="291" t="s">
        <v>884</v>
      </c>
      <c r="P2995" s="291" t="s">
        <v>884</v>
      </c>
      <c r="Q2995" s="239" t="s">
        <v>4670</v>
      </c>
    </row>
    <row r="2996" spans="1:17">
      <c r="A2996" s="290" t="s">
        <v>4076</v>
      </c>
      <c r="B2996" s="290" t="s">
        <v>4384</v>
      </c>
      <c r="C2996" s="290" t="s">
        <v>608</v>
      </c>
      <c r="P2996" s="290" t="s">
        <v>608</v>
      </c>
      <c r="Q2996" s="290" t="s">
        <v>4384</v>
      </c>
    </row>
    <row r="2997" spans="1:17">
      <c r="A2997" s="290" t="s">
        <v>4076</v>
      </c>
      <c r="B2997" s="290" t="s">
        <v>4326</v>
      </c>
      <c r="C2997" s="290" t="s">
        <v>545</v>
      </c>
      <c r="P2997" s="290" t="s">
        <v>545</v>
      </c>
      <c r="Q2997" s="290" t="s">
        <v>4326</v>
      </c>
    </row>
    <row r="2998" spans="1:17">
      <c r="A2998" s="290" t="s">
        <v>4076</v>
      </c>
      <c r="B2998" s="290" t="s">
        <v>4325</v>
      </c>
      <c r="C2998" s="290" t="s">
        <v>544</v>
      </c>
      <c r="P2998" s="290" t="s">
        <v>544</v>
      </c>
      <c r="Q2998" s="290" t="s">
        <v>4325</v>
      </c>
    </row>
    <row r="2999" spans="1:17">
      <c r="A2999" s="290" t="s">
        <v>4076</v>
      </c>
      <c r="B2999" s="290" t="s">
        <v>4340</v>
      </c>
      <c r="C2999" s="290" t="s">
        <v>560</v>
      </c>
      <c r="P2999" s="290" t="s">
        <v>560</v>
      </c>
      <c r="Q2999" s="290" t="s">
        <v>4340</v>
      </c>
    </row>
    <row r="3000" spans="1:17">
      <c r="A3000" s="290" t="s">
        <v>4076</v>
      </c>
      <c r="B3000" s="290" t="s">
        <v>4365</v>
      </c>
      <c r="C3000" s="290" t="s">
        <v>587</v>
      </c>
      <c r="P3000" s="290" t="s">
        <v>587</v>
      </c>
      <c r="Q3000" s="290" t="s">
        <v>4365</v>
      </c>
    </row>
    <row r="3001" spans="1:17">
      <c r="A3001" s="290" t="s">
        <v>4076</v>
      </c>
      <c r="B3001" s="290" t="s">
        <v>4346</v>
      </c>
      <c r="C3001" s="290" t="s">
        <v>566</v>
      </c>
      <c r="P3001" s="290" t="s">
        <v>566</v>
      </c>
      <c r="Q3001" s="290" t="s">
        <v>4346</v>
      </c>
    </row>
    <row r="3002" spans="1:17">
      <c r="A3002" s="290" t="s">
        <v>4076</v>
      </c>
      <c r="B3002" s="290" t="s">
        <v>4327</v>
      </c>
      <c r="C3002" s="290" t="s">
        <v>546</v>
      </c>
      <c r="P3002" s="290" t="s">
        <v>546</v>
      </c>
      <c r="Q3002" s="290" t="s">
        <v>4327</v>
      </c>
    </row>
    <row r="3003" spans="1:17">
      <c r="A3003" s="290" t="s">
        <v>4076</v>
      </c>
      <c r="B3003" s="290" t="s">
        <v>4382</v>
      </c>
      <c r="C3003" s="290" t="s">
        <v>606</v>
      </c>
      <c r="P3003" s="290" t="s">
        <v>606</v>
      </c>
      <c r="Q3003" s="290" t="s">
        <v>4382</v>
      </c>
    </row>
    <row r="3004" spans="1:17">
      <c r="A3004" s="290" t="s">
        <v>4076</v>
      </c>
      <c r="B3004" s="290" t="s">
        <v>5651</v>
      </c>
      <c r="C3004" s="290" t="s">
        <v>1756</v>
      </c>
      <c r="P3004" s="290" t="s">
        <v>1756</v>
      </c>
      <c r="Q3004" s="290" t="s">
        <v>5651</v>
      </c>
    </row>
    <row r="3005" spans="1:17">
      <c r="A3005" s="290" t="s">
        <v>4076</v>
      </c>
      <c r="B3005" s="290" t="s">
        <v>4495</v>
      </c>
      <c r="C3005" s="290" t="s">
        <v>716</v>
      </c>
      <c r="P3005" s="290" t="s">
        <v>716</v>
      </c>
      <c r="Q3005" s="290" t="s">
        <v>4495</v>
      </c>
    </row>
    <row r="3006" spans="1:17">
      <c r="A3006" s="290" t="s">
        <v>4076</v>
      </c>
      <c r="B3006" s="290" t="s">
        <v>4492</v>
      </c>
      <c r="C3006" s="290" t="s">
        <v>713</v>
      </c>
      <c r="P3006" s="290" t="s">
        <v>713</v>
      </c>
      <c r="Q3006" s="290" t="s">
        <v>4492</v>
      </c>
    </row>
    <row r="3007" spans="1:17">
      <c r="A3007" s="239" t="s">
        <v>4405</v>
      </c>
      <c r="B3007" s="239" t="s">
        <v>4412</v>
      </c>
      <c r="C3007" s="291" t="s">
        <v>633</v>
      </c>
      <c r="P3007" s="291" t="s">
        <v>633</v>
      </c>
      <c r="Q3007" s="239" t="s">
        <v>4412</v>
      </c>
    </row>
    <row r="3008" spans="1:17">
      <c r="A3008" s="292" t="s">
        <v>4077</v>
      </c>
      <c r="B3008" s="239" t="s">
        <v>6526</v>
      </c>
      <c r="C3008" s="291" t="s">
        <v>2655</v>
      </c>
      <c r="P3008" s="291" t="s">
        <v>2655</v>
      </c>
      <c r="Q3008" s="239" t="s">
        <v>6526</v>
      </c>
    </row>
    <row r="3009" spans="1:17">
      <c r="A3009" s="239" t="s">
        <v>6321</v>
      </c>
      <c r="B3009" s="239" t="s">
        <v>6340</v>
      </c>
      <c r="C3009" s="291" t="s">
        <v>2462</v>
      </c>
      <c r="P3009" s="291" t="s">
        <v>2462</v>
      </c>
      <c r="Q3009" s="239" t="s">
        <v>6340</v>
      </c>
    </row>
    <row r="3010" spans="1:17">
      <c r="A3010" s="290" t="s">
        <v>4519</v>
      </c>
      <c r="B3010" s="290" t="s">
        <v>5458</v>
      </c>
      <c r="C3010" s="290" t="s">
        <v>5459</v>
      </c>
      <c r="P3010" s="290" t="s">
        <v>5459</v>
      </c>
      <c r="Q3010" s="290" t="s">
        <v>5458</v>
      </c>
    </row>
    <row r="3011" spans="1:17">
      <c r="A3011" s="290" t="s">
        <v>4519</v>
      </c>
      <c r="B3011" s="290" t="s">
        <v>4921</v>
      </c>
      <c r="C3011" s="290" t="s">
        <v>1146</v>
      </c>
      <c r="P3011" s="290" t="s">
        <v>1146</v>
      </c>
      <c r="Q3011" s="290" t="s">
        <v>4921</v>
      </c>
    </row>
    <row r="3012" spans="1:17">
      <c r="A3012" s="290" t="s">
        <v>4519</v>
      </c>
      <c r="B3012" s="290" t="s">
        <v>4921</v>
      </c>
      <c r="C3012" s="290" t="s">
        <v>5438</v>
      </c>
      <c r="P3012" s="290" t="s">
        <v>5438</v>
      </c>
      <c r="Q3012" s="290" t="s">
        <v>4921</v>
      </c>
    </row>
    <row r="3013" spans="1:17">
      <c r="A3013" s="292" t="s">
        <v>6723</v>
      </c>
      <c r="B3013" s="239" t="s">
        <v>7086</v>
      </c>
      <c r="C3013" s="291" t="s">
        <v>3191</v>
      </c>
      <c r="P3013" s="291" t="s">
        <v>3191</v>
      </c>
      <c r="Q3013" s="239" t="s">
        <v>7086</v>
      </c>
    </row>
    <row r="3014" spans="1:17">
      <c r="A3014" s="292" t="s">
        <v>6723</v>
      </c>
      <c r="B3014" s="239" t="s">
        <v>7097</v>
      </c>
      <c r="C3014" s="291" t="s">
        <v>3202</v>
      </c>
      <c r="P3014" s="291" t="s">
        <v>3202</v>
      </c>
      <c r="Q3014" s="239" t="s">
        <v>7097</v>
      </c>
    </row>
    <row r="3015" spans="1:17">
      <c r="A3015" s="292" t="s">
        <v>6723</v>
      </c>
      <c r="B3015" s="239" t="s">
        <v>6919</v>
      </c>
      <c r="C3015" s="291" t="s">
        <v>3020</v>
      </c>
      <c r="P3015" s="291" t="s">
        <v>3020</v>
      </c>
      <c r="Q3015" s="239" t="s">
        <v>6919</v>
      </c>
    </row>
    <row r="3016" spans="1:17">
      <c r="A3016" s="292" t="s">
        <v>6723</v>
      </c>
      <c r="B3016" s="239" t="s">
        <v>7503</v>
      </c>
      <c r="C3016" s="291" t="s">
        <v>3609</v>
      </c>
      <c r="P3016" s="291" t="s">
        <v>3609</v>
      </c>
      <c r="Q3016" s="239" t="s">
        <v>7503</v>
      </c>
    </row>
    <row r="3017" spans="1:17">
      <c r="A3017" s="292" t="s">
        <v>6723</v>
      </c>
      <c r="B3017" s="239" t="s">
        <v>7336</v>
      </c>
      <c r="C3017" s="291" t="s">
        <v>3441</v>
      </c>
      <c r="P3017" s="291" t="s">
        <v>3441</v>
      </c>
      <c r="Q3017" s="239" t="s">
        <v>7336</v>
      </c>
    </row>
    <row r="3018" spans="1:17">
      <c r="A3018" s="290" t="s">
        <v>4076</v>
      </c>
      <c r="B3018" s="290" t="s">
        <v>6316</v>
      </c>
      <c r="C3018" s="290" t="s">
        <v>2441</v>
      </c>
      <c r="P3018" s="290" t="s">
        <v>2441</v>
      </c>
      <c r="Q3018" s="290" t="s">
        <v>6316</v>
      </c>
    </row>
    <row r="3019" spans="1:17">
      <c r="A3019" s="290" t="s">
        <v>4076</v>
      </c>
      <c r="B3019" s="290" t="s">
        <v>4490</v>
      </c>
      <c r="C3019" s="290" t="s">
        <v>711</v>
      </c>
      <c r="P3019" s="290" t="s">
        <v>711</v>
      </c>
      <c r="Q3019" s="290" t="s">
        <v>4490</v>
      </c>
    </row>
    <row r="3020" spans="1:17">
      <c r="A3020" s="290" t="s">
        <v>4076</v>
      </c>
      <c r="B3020" s="290" t="s">
        <v>4498</v>
      </c>
      <c r="C3020" s="290" t="s">
        <v>719</v>
      </c>
      <c r="P3020" s="290" t="s">
        <v>719</v>
      </c>
      <c r="Q3020" s="290" t="s">
        <v>4498</v>
      </c>
    </row>
    <row r="3021" spans="1:17">
      <c r="A3021" s="290" t="s">
        <v>4076</v>
      </c>
      <c r="B3021" s="290" t="s">
        <v>5893</v>
      </c>
      <c r="C3021" s="290" t="s">
        <v>1984</v>
      </c>
      <c r="P3021" s="290" t="s">
        <v>1984</v>
      </c>
      <c r="Q3021" s="290" t="s">
        <v>5893</v>
      </c>
    </row>
    <row r="3022" spans="1:17">
      <c r="A3022" s="290" t="s">
        <v>4076</v>
      </c>
      <c r="B3022" s="290" t="s">
        <v>5904</v>
      </c>
      <c r="C3022" s="290" t="s">
        <v>1995</v>
      </c>
      <c r="P3022" s="290" t="s">
        <v>1995</v>
      </c>
      <c r="Q3022" s="290" t="s">
        <v>5904</v>
      </c>
    </row>
    <row r="3023" spans="1:17">
      <c r="A3023" s="239" t="s">
        <v>7623</v>
      </c>
      <c r="B3023" s="239" t="s">
        <v>7839</v>
      </c>
      <c r="C3023" s="291" t="s">
        <v>3991</v>
      </c>
      <c r="P3023" s="291" t="s">
        <v>3991</v>
      </c>
      <c r="Q3023" s="239" t="s">
        <v>7839</v>
      </c>
    </row>
    <row r="3024" spans="1:17">
      <c r="A3024" s="290" t="s">
        <v>4076</v>
      </c>
      <c r="B3024" s="290" t="s">
        <v>6229</v>
      </c>
      <c r="C3024" s="290" t="s">
        <v>2350</v>
      </c>
      <c r="P3024" s="290" t="s">
        <v>2350</v>
      </c>
      <c r="Q3024" s="290" t="s">
        <v>6229</v>
      </c>
    </row>
    <row r="3025" spans="1:17">
      <c r="A3025" s="239" t="s">
        <v>4524</v>
      </c>
      <c r="B3025" s="239" t="s">
        <v>4609</v>
      </c>
      <c r="C3025" s="291" t="s">
        <v>4610</v>
      </c>
      <c r="P3025" s="291" t="s">
        <v>4610</v>
      </c>
      <c r="Q3025" s="239" t="s">
        <v>4609</v>
      </c>
    </row>
    <row r="3026" spans="1:17">
      <c r="A3026" s="290" t="s">
        <v>4519</v>
      </c>
      <c r="B3026" s="290" t="s">
        <v>5456</v>
      </c>
      <c r="C3026" s="290" t="s">
        <v>5457</v>
      </c>
      <c r="P3026" s="290" t="s">
        <v>5457</v>
      </c>
      <c r="Q3026" s="290" t="s">
        <v>5456</v>
      </c>
    </row>
    <row r="3027" spans="1:17">
      <c r="A3027" s="290" t="s">
        <v>4519</v>
      </c>
      <c r="B3027" s="290" t="s">
        <v>4949</v>
      </c>
      <c r="C3027" s="290" t="s">
        <v>1177</v>
      </c>
      <c r="P3027" s="290" t="s">
        <v>1177</v>
      </c>
      <c r="Q3027" s="290" t="s">
        <v>4949</v>
      </c>
    </row>
    <row r="3028" spans="1:17">
      <c r="A3028" s="290" t="s">
        <v>4075</v>
      </c>
      <c r="B3028" s="290" t="s">
        <v>7278</v>
      </c>
      <c r="C3028" s="290" t="s">
        <v>3383</v>
      </c>
      <c r="P3028" s="290" t="s">
        <v>3383</v>
      </c>
      <c r="Q3028" s="290" t="s">
        <v>7278</v>
      </c>
    </row>
    <row r="3029" spans="1:17">
      <c r="A3029" s="292" t="s">
        <v>4077</v>
      </c>
      <c r="B3029" s="239" t="s">
        <v>6485</v>
      </c>
      <c r="C3029" s="291" t="s">
        <v>2610</v>
      </c>
      <c r="P3029" s="291" t="s">
        <v>2610</v>
      </c>
      <c r="Q3029" s="239" t="s">
        <v>6485</v>
      </c>
    </row>
    <row r="3030" spans="1:17">
      <c r="A3030" s="292" t="s">
        <v>4077</v>
      </c>
      <c r="B3030" s="239" t="s">
        <v>6445</v>
      </c>
      <c r="C3030" s="291" t="s">
        <v>2565</v>
      </c>
      <c r="P3030" s="291" t="s">
        <v>2565</v>
      </c>
      <c r="Q3030" s="239" t="s">
        <v>6445</v>
      </c>
    </row>
    <row r="3031" spans="1:17">
      <c r="A3031" s="239" t="s">
        <v>5665</v>
      </c>
      <c r="B3031" s="239" t="s">
        <v>5718</v>
      </c>
      <c r="C3031" s="291" t="s">
        <v>1826</v>
      </c>
      <c r="P3031" s="291" t="s">
        <v>1826</v>
      </c>
      <c r="Q3031" s="239" t="s">
        <v>5718</v>
      </c>
    </row>
    <row r="3032" spans="1:17">
      <c r="A3032" s="239" t="s">
        <v>6727</v>
      </c>
      <c r="B3032" s="239" t="s">
        <v>6738</v>
      </c>
      <c r="C3032" s="291" t="s">
        <v>2831</v>
      </c>
      <c r="P3032" s="291" t="s">
        <v>2831</v>
      </c>
      <c r="Q3032" s="239" t="s">
        <v>6738</v>
      </c>
    </row>
    <row r="3033" spans="1:17">
      <c r="A3033" s="239" t="s">
        <v>4524</v>
      </c>
      <c r="B3033" s="239" t="s">
        <v>4671</v>
      </c>
      <c r="C3033" s="291" t="s">
        <v>885</v>
      </c>
      <c r="P3033" s="291" t="s">
        <v>885</v>
      </c>
      <c r="Q3033" s="239" t="s">
        <v>4671</v>
      </c>
    </row>
    <row r="3034" spans="1:17">
      <c r="A3034" s="290" t="s">
        <v>4075</v>
      </c>
      <c r="B3034" s="290" t="s">
        <v>7034</v>
      </c>
      <c r="C3034" s="290" t="s">
        <v>3137</v>
      </c>
      <c r="P3034" s="290" t="s">
        <v>3137</v>
      </c>
      <c r="Q3034" s="290" t="s">
        <v>7034</v>
      </c>
    </row>
    <row r="3035" spans="1:17">
      <c r="A3035" s="239" t="s">
        <v>7623</v>
      </c>
      <c r="B3035" s="239" t="s">
        <v>7712</v>
      </c>
      <c r="C3035" s="291" t="s">
        <v>3815</v>
      </c>
      <c r="P3035" s="291" t="s">
        <v>3815</v>
      </c>
      <c r="Q3035" s="239" t="s">
        <v>7712</v>
      </c>
    </row>
    <row r="3036" spans="1:17">
      <c r="A3036" s="239" t="s">
        <v>6480</v>
      </c>
      <c r="B3036" s="239" t="s">
        <v>6689</v>
      </c>
      <c r="C3036" s="291" t="s">
        <v>6690</v>
      </c>
      <c r="P3036" s="291" t="s">
        <v>6690</v>
      </c>
      <c r="Q3036" s="239" t="s">
        <v>6689</v>
      </c>
    </row>
    <row r="3037" spans="1:17">
      <c r="A3037" s="290" t="s">
        <v>4519</v>
      </c>
      <c r="B3037" s="290" t="s">
        <v>5454</v>
      </c>
      <c r="C3037" s="290" t="s">
        <v>5455</v>
      </c>
      <c r="P3037" s="290" t="s">
        <v>5455</v>
      </c>
      <c r="Q3037" s="290" t="s">
        <v>5454</v>
      </c>
    </row>
    <row r="3038" spans="1:17">
      <c r="A3038" s="239" t="s">
        <v>4524</v>
      </c>
      <c r="B3038" s="239" t="s">
        <v>4815</v>
      </c>
      <c r="C3038" s="291" t="s">
        <v>1035</v>
      </c>
      <c r="P3038" s="291" t="s">
        <v>1035</v>
      </c>
      <c r="Q3038" s="239" t="s">
        <v>4815</v>
      </c>
    </row>
    <row r="3039" spans="1:17">
      <c r="A3039" s="239" t="s">
        <v>5665</v>
      </c>
      <c r="B3039" s="239" t="s">
        <v>5708</v>
      </c>
      <c r="C3039" s="291" t="s">
        <v>1816</v>
      </c>
      <c r="P3039" s="291" t="s">
        <v>1816</v>
      </c>
      <c r="Q3039" s="239" t="s">
        <v>5708</v>
      </c>
    </row>
    <row r="3040" spans="1:17">
      <c r="A3040" s="239" t="s">
        <v>4524</v>
      </c>
      <c r="B3040" s="239" t="s">
        <v>5108</v>
      </c>
      <c r="C3040" s="291" t="s">
        <v>1351</v>
      </c>
      <c r="P3040" s="291" t="s">
        <v>1351</v>
      </c>
      <c r="Q3040" s="239" t="s">
        <v>5108</v>
      </c>
    </row>
    <row r="3041" spans="1:17">
      <c r="A3041" s="290" t="s">
        <v>4519</v>
      </c>
      <c r="B3041" s="290" t="s">
        <v>5339</v>
      </c>
      <c r="C3041" s="290" t="s">
        <v>1615</v>
      </c>
      <c r="P3041" s="290" t="s">
        <v>1615</v>
      </c>
      <c r="Q3041" s="290" t="s">
        <v>5339</v>
      </c>
    </row>
    <row r="3042" spans="1:17">
      <c r="A3042" s="239" t="s">
        <v>4524</v>
      </c>
      <c r="B3042" s="239" t="s">
        <v>4672</v>
      </c>
      <c r="C3042" s="291" t="s">
        <v>886</v>
      </c>
      <c r="P3042" s="291" t="s">
        <v>886</v>
      </c>
      <c r="Q3042" s="239" t="s">
        <v>4672</v>
      </c>
    </row>
    <row r="3043" spans="1:17">
      <c r="A3043" s="239" t="s">
        <v>4524</v>
      </c>
      <c r="B3043" s="239" t="s">
        <v>4675</v>
      </c>
      <c r="C3043" s="291" t="s">
        <v>889</v>
      </c>
      <c r="P3043" s="291" t="s">
        <v>889</v>
      </c>
      <c r="Q3043" s="239" t="s">
        <v>4675</v>
      </c>
    </row>
    <row r="3044" spans="1:17">
      <c r="A3044" s="239" t="s">
        <v>4524</v>
      </c>
      <c r="B3044" s="239" t="s">
        <v>4675</v>
      </c>
      <c r="C3044" s="291" t="s">
        <v>1340</v>
      </c>
      <c r="P3044" s="291" t="s">
        <v>1340</v>
      </c>
      <c r="Q3044" s="239" t="s">
        <v>4675</v>
      </c>
    </row>
    <row r="3045" spans="1:17">
      <c r="A3045" s="290" t="s">
        <v>4519</v>
      </c>
      <c r="B3045" s="290" t="s">
        <v>5406</v>
      </c>
      <c r="C3045" s="290" t="s">
        <v>5407</v>
      </c>
      <c r="P3045" s="290" t="s">
        <v>5407</v>
      </c>
      <c r="Q3045" s="290" t="s">
        <v>5406</v>
      </c>
    </row>
    <row r="3046" spans="1:17">
      <c r="A3046" s="239" t="s">
        <v>4524</v>
      </c>
      <c r="B3046" s="239" t="s">
        <v>4766</v>
      </c>
      <c r="C3046" s="291" t="s">
        <v>985</v>
      </c>
      <c r="P3046" s="291" t="s">
        <v>985</v>
      </c>
      <c r="Q3046" s="239" t="s">
        <v>4766</v>
      </c>
    </row>
    <row r="3047" spans="1:17">
      <c r="A3047" s="239" t="s">
        <v>4524</v>
      </c>
      <c r="B3047" s="239" t="s">
        <v>4673</v>
      </c>
      <c r="C3047" s="291" t="s">
        <v>887</v>
      </c>
      <c r="P3047" s="291" t="s">
        <v>887</v>
      </c>
      <c r="Q3047" s="239" t="s">
        <v>4673</v>
      </c>
    </row>
    <row r="3048" spans="1:17">
      <c r="A3048" s="290" t="s">
        <v>4076</v>
      </c>
      <c r="B3048" s="290" t="s">
        <v>4674</v>
      </c>
      <c r="C3048" s="290" t="s">
        <v>888</v>
      </c>
      <c r="P3048" s="290" t="s">
        <v>888</v>
      </c>
      <c r="Q3048" s="290" t="s">
        <v>4674</v>
      </c>
    </row>
    <row r="3049" spans="1:17">
      <c r="A3049" s="290" t="s">
        <v>4076</v>
      </c>
      <c r="B3049" s="290" t="s">
        <v>6176</v>
      </c>
      <c r="C3049" s="290" t="s">
        <v>2289</v>
      </c>
      <c r="P3049" s="290" t="s">
        <v>2289</v>
      </c>
      <c r="Q3049" s="290" t="s">
        <v>6176</v>
      </c>
    </row>
    <row r="3050" spans="1:17">
      <c r="A3050" s="239" t="s">
        <v>5665</v>
      </c>
      <c r="B3050" s="239" t="s">
        <v>5739</v>
      </c>
      <c r="C3050" s="291" t="s">
        <v>1851</v>
      </c>
      <c r="P3050" s="291" t="s">
        <v>1851</v>
      </c>
      <c r="Q3050" s="239" t="s">
        <v>5739</v>
      </c>
    </row>
    <row r="3051" spans="1:17">
      <c r="A3051" s="290" t="s">
        <v>4076</v>
      </c>
      <c r="B3051" s="290" t="s">
        <v>2039</v>
      </c>
      <c r="C3051" s="290" t="s">
        <v>2038</v>
      </c>
      <c r="P3051" s="290" t="s">
        <v>2038</v>
      </c>
      <c r="Q3051" s="290" t="s">
        <v>2039</v>
      </c>
    </row>
    <row r="3052" spans="1:17">
      <c r="A3052" s="290" t="s">
        <v>4076</v>
      </c>
      <c r="B3052" s="290" t="s">
        <v>5956</v>
      </c>
      <c r="C3052" s="290" t="s">
        <v>2045</v>
      </c>
      <c r="P3052" s="290" t="s">
        <v>2045</v>
      </c>
      <c r="Q3052" s="290" t="s">
        <v>5956</v>
      </c>
    </row>
    <row r="3053" spans="1:17">
      <c r="A3053" s="290" t="s">
        <v>4076</v>
      </c>
      <c r="B3053" s="290" t="s">
        <v>2031</v>
      </c>
      <c r="C3053" s="290" t="s">
        <v>2030</v>
      </c>
      <c r="P3053" s="290" t="s">
        <v>2030</v>
      </c>
      <c r="Q3053" s="290" t="s">
        <v>2031</v>
      </c>
    </row>
    <row r="3054" spans="1:17">
      <c r="A3054" s="290" t="s">
        <v>4076</v>
      </c>
      <c r="B3054" s="290" t="s">
        <v>6000</v>
      </c>
      <c r="C3054" s="290" t="s">
        <v>2091</v>
      </c>
      <c r="P3054" s="290" t="s">
        <v>2091</v>
      </c>
      <c r="Q3054" s="290" t="s">
        <v>6000</v>
      </c>
    </row>
    <row r="3055" spans="1:17">
      <c r="A3055" s="239" t="s">
        <v>5665</v>
      </c>
      <c r="B3055" s="239" t="s">
        <v>5688</v>
      </c>
      <c r="C3055" s="291" t="s">
        <v>1794</v>
      </c>
      <c r="P3055" s="291" t="s">
        <v>1794</v>
      </c>
      <c r="Q3055" s="239" t="s">
        <v>5688</v>
      </c>
    </row>
    <row r="3056" spans="1:17">
      <c r="A3056" s="239" t="s">
        <v>5665</v>
      </c>
      <c r="B3056" s="239" t="s">
        <v>1796</v>
      </c>
      <c r="C3056" s="291" t="s">
        <v>1795</v>
      </c>
      <c r="P3056" s="291" t="s">
        <v>1795</v>
      </c>
      <c r="Q3056" s="239" t="s">
        <v>1796</v>
      </c>
    </row>
    <row r="3057" spans="1:17">
      <c r="A3057" s="239" t="s">
        <v>5665</v>
      </c>
      <c r="B3057" s="239" t="s">
        <v>5713</v>
      </c>
      <c r="C3057" s="291" t="s">
        <v>1821</v>
      </c>
      <c r="P3057" s="291" t="s">
        <v>1821</v>
      </c>
      <c r="Q3057" s="239" t="s">
        <v>5713</v>
      </c>
    </row>
    <row r="3058" spans="1:17">
      <c r="A3058" s="290" t="s">
        <v>4519</v>
      </c>
      <c r="B3058" s="290" t="s">
        <v>5346</v>
      </c>
      <c r="C3058" s="290" t="s">
        <v>1622</v>
      </c>
      <c r="P3058" s="290" t="s">
        <v>1622</v>
      </c>
      <c r="Q3058" s="290" t="s">
        <v>5346</v>
      </c>
    </row>
    <row r="3059" spans="1:17">
      <c r="A3059" s="290" t="s">
        <v>4519</v>
      </c>
      <c r="B3059" s="290" t="s">
        <v>5053</v>
      </c>
      <c r="C3059" s="290" t="s">
        <v>1291</v>
      </c>
      <c r="P3059" s="290" t="s">
        <v>1291</v>
      </c>
      <c r="Q3059" s="290" t="s">
        <v>5053</v>
      </c>
    </row>
    <row r="3060" spans="1:17">
      <c r="A3060" s="290" t="s">
        <v>4076</v>
      </c>
      <c r="B3060" s="290" t="s">
        <v>892</v>
      </c>
      <c r="C3060" s="290" t="s">
        <v>891</v>
      </c>
      <c r="P3060" s="290" t="s">
        <v>891</v>
      </c>
      <c r="Q3060" s="290" t="s">
        <v>892</v>
      </c>
    </row>
    <row r="3061" spans="1:17">
      <c r="A3061" s="239" t="s">
        <v>4524</v>
      </c>
      <c r="B3061" s="239" t="s">
        <v>4676</v>
      </c>
      <c r="C3061" s="291" t="s">
        <v>890</v>
      </c>
      <c r="P3061" s="291" t="s">
        <v>890</v>
      </c>
      <c r="Q3061" s="239" t="s">
        <v>4676</v>
      </c>
    </row>
    <row r="3062" spans="1:17">
      <c r="A3062" s="239" t="s">
        <v>4524</v>
      </c>
      <c r="B3062" s="239" t="s">
        <v>5535</v>
      </c>
      <c r="C3062" s="291" t="s">
        <v>5536</v>
      </c>
      <c r="P3062" s="291" t="s">
        <v>5536</v>
      </c>
      <c r="Q3062" s="239" t="s">
        <v>5535</v>
      </c>
    </row>
    <row r="3063" spans="1:17">
      <c r="A3063" s="239" t="s">
        <v>5665</v>
      </c>
      <c r="B3063" s="239" t="s">
        <v>5709</v>
      </c>
      <c r="C3063" s="291" t="s">
        <v>1817</v>
      </c>
      <c r="P3063" s="291" t="s">
        <v>1817</v>
      </c>
      <c r="Q3063" s="239" t="s">
        <v>5709</v>
      </c>
    </row>
    <row r="3064" spans="1:17">
      <c r="A3064" s="239" t="s">
        <v>4524</v>
      </c>
      <c r="B3064" s="239" t="s">
        <v>5017</v>
      </c>
      <c r="C3064" s="291" t="s">
        <v>1249</v>
      </c>
      <c r="P3064" s="291" t="s">
        <v>1249</v>
      </c>
      <c r="Q3064" s="239" t="s">
        <v>5017</v>
      </c>
    </row>
    <row r="3065" spans="1:17">
      <c r="A3065" s="239" t="s">
        <v>6723</v>
      </c>
      <c r="B3065" s="239" t="s">
        <v>7042</v>
      </c>
      <c r="C3065" s="291" t="s">
        <v>3145</v>
      </c>
      <c r="P3065" s="291" t="s">
        <v>3145</v>
      </c>
      <c r="Q3065" s="239" t="s">
        <v>7042</v>
      </c>
    </row>
    <row r="3066" spans="1:17">
      <c r="A3066" s="239" t="s">
        <v>7623</v>
      </c>
      <c r="B3066" s="239" t="s">
        <v>7629</v>
      </c>
      <c r="C3066" s="291" t="s">
        <v>3728</v>
      </c>
      <c r="P3066" s="291" t="s">
        <v>3728</v>
      </c>
      <c r="Q3066" s="239" t="s">
        <v>7629</v>
      </c>
    </row>
    <row r="3067" spans="1:17">
      <c r="A3067" s="290" t="s">
        <v>4076</v>
      </c>
      <c r="B3067" s="290" t="s">
        <v>6125</v>
      </c>
      <c r="C3067" s="290" t="s">
        <v>2232</v>
      </c>
      <c r="P3067" s="290" t="s">
        <v>2232</v>
      </c>
      <c r="Q3067" s="290" t="s">
        <v>6125</v>
      </c>
    </row>
    <row r="3068" spans="1:17">
      <c r="A3068" s="239" t="s">
        <v>5665</v>
      </c>
      <c r="B3068" s="239" t="s">
        <v>6959</v>
      </c>
      <c r="C3068" s="291" t="s">
        <v>3062</v>
      </c>
      <c r="P3068" s="291" t="s">
        <v>3062</v>
      </c>
      <c r="Q3068" s="239" t="s">
        <v>6959</v>
      </c>
    </row>
    <row r="3069" spans="1:17">
      <c r="A3069" s="290" t="s">
        <v>4519</v>
      </c>
      <c r="B3069" s="290" t="s">
        <v>4936</v>
      </c>
      <c r="C3069" s="290" t="s">
        <v>1162</v>
      </c>
      <c r="P3069" s="290" t="s">
        <v>1162</v>
      </c>
      <c r="Q3069" s="290" t="s">
        <v>4936</v>
      </c>
    </row>
    <row r="3070" spans="1:17">
      <c r="A3070" s="239" t="s">
        <v>4524</v>
      </c>
      <c r="B3070" s="239" t="s">
        <v>4822</v>
      </c>
      <c r="C3070" s="291" t="s">
        <v>1042</v>
      </c>
      <c r="P3070" s="291" t="s">
        <v>1042</v>
      </c>
      <c r="Q3070" s="239" t="s">
        <v>4822</v>
      </c>
    </row>
    <row r="3071" spans="1:17">
      <c r="A3071" s="239" t="s">
        <v>4524</v>
      </c>
      <c r="B3071" s="239" t="s">
        <v>4854</v>
      </c>
      <c r="C3071" s="291" t="s">
        <v>1079</v>
      </c>
      <c r="P3071" s="291" t="s">
        <v>1079</v>
      </c>
      <c r="Q3071" s="239" t="s">
        <v>4854</v>
      </c>
    </row>
    <row r="3072" spans="1:17">
      <c r="A3072" s="239" t="s">
        <v>7623</v>
      </c>
      <c r="B3072" s="239" t="s">
        <v>7758</v>
      </c>
      <c r="C3072" s="291" t="s">
        <v>3865</v>
      </c>
      <c r="P3072" s="291" t="s">
        <v>3865</v>
      </c>
      <c r="Q3072" s="239" t="s">
        <v>7758</v>
      </c>
    </row>
    <row r="3073" spans="1:17">
      <c r="A3073" s="239" t="s">
        <v>7623</v>
      </c>
      <c r="B3073" s="239" t="s">
        <v>7693</v>
      </c>
      <c r="C3073" s="291" t="s">
        <v>3796</v>
      </c>
      <c r="P3073" s="291" t="s">
        <v>3796</v>
      </c>
      <c r="Q3073" s="239" t="s">
        <v>7693</v>
      </c>
    </row>
    <row r="3074" spans="1:17">
      <c r="A3074" s="239" t="s">
        <v>7623</v>
      </c>
      <c r="B3074" s="239" t="s">
        <v>7833</v>
      </c>
      <c r="C3074" s="291" t="s">
        <v>3985</v>
      </c>
      <c r="P3074" s="291" t="s">
        <v>3985</v>
      </c>
      <c r="Q3074" s="239" t="s">
        <v>7833</v>
      </c>
    </row>
    <row r="3075" spans="1:17">
      <c r="A3075" s="290" t="s">
        <v>4519</v>
      </c>
      <c r="B3075" s="290" t="s">
        <v>5146</v>
      </c>
      <c r="C3075" s="290" t="s">
        <v>1395</v>
      </c>
      <c r="P3075" s="290" t="s">
        <v>1395</v>
      </c>
      <c r="Q3075" s="290" t="s">
        <v>5146</v>
      </c>
    </row>
    <row r="3076" spans="1:17">
      <c r="A3076" s="290" t="s">
        <v>4519</v>
      </c>
      <c r="B3076" s="290" t="s">
        <v>5283</v>
      </c>
      <c r="C3076" s="290" t="s">
        <v>1545</v>
      </c>
      <c r="P3076" s="290" t="s">
        <v>1545</v>
      </c>
      <c r="Q3076" s="290" t="s">
        <v>5283</v>
      </c>
    </row>
    <row r="3077" spans="1:17">
      <c r="A3077" s="292" t="s">
        <v>4077</v>
      </c>
      <c r="B3077" s="239" t="s">
        <v>6446</v>
      </c>
      <c r="C3077" s="291" t="s">
        <v>2566</v>
      </c>
      <c r="P3077" s="291" t="s">
        <v>2566</v>
      </c>
      <c r="Q3077" s="239" t="s">
        <v>6446</v>
      </c>
    </row>
    <row r="3078" spans="1:17">
      <c r="A3078" s="290" t="s">
        <v>4076</v>
      </c>
      <c r="B3078" s="290" t="s">
        <v>4697</v>
      </c>
      <c r="C3078" s="290" t="s">
        <v>913</v>
      </c>
      <c r="P3078" s="290" t="s">
        <v>913</v>
      </c>
      <c r="Q3078" s="290" t="s">
        <v>4697</v>
      </c>
    </row>
    <row r="3079" spans="1:17">
      <c r="A3079" s="290" t="s">
        <v>4519</v>
      </c>
      <c r="B3079" s="290" t="s">
        <v>5074</v>
      </c>
      <c r="C3079" s="290" t="s">
        <v>1314</v>
      </c>
      <c r="P3079" s="290" t="s">
        <v>1314</v>
      </c>
      <c r="Q3079" s="290" t="s">
        <v>5074</v>
      </c>
    </row>
    <row r="3080" spans="1:17">
      <c r="A3080" s="290" t="s">
        <v>4519</v>
      </c>
      <c r="B3080" s="290" t="s">
        <v>4917</v>
      </c>
      <c r="C3080" s="290" t="s">
        <v>1142</v>
      </c>
      <c r="P3080" s="290" t="s">
        <v>1142</v>
      </c>
      <c r="Q3080" s="290" t="s">
        <v>4917</v>
      </c>
    </row>
    <row r="3081" spans="1:17">
      <c r="A3081" s="239" t="s">
        <v>4524</v>
      </c>
      <c r="B3081" s="239" t="s">
        <v>4810</v>
      </c>
      <c r="C3081" s="291" t="s">
        <v>1029</v>
      </c>
      <c r="P3081" s="291" t="s">
        <v>1029</v>
      </c>
      <c r="Q3081" s="239" t="s">
        <v>4810</v>
      </c>
    </row>
    <row r="3082" spans="1:17">
      <c r="A3082" s="290" t="s">
        <v>4076</v>
      </c>
      <c r="B3082" s="290" t="s">
        <v>4705</v>
      </c>
      <c r="C3082" s="290" t="s">
        <v>921</v>
      </c>
      <c r="P3082" s="290" t="s">
        <v>921</v>
      </c>
      <c r="Q3082" s="290" t="s">
        <v>4705</v>
      </c>
    </row>
    <row r="3083" spans="1:17">
      <c r="A3083" s="239" t="s">
        <v>7623</v>
      </c>
      <c r="B3083" s="239" t="s">
        <v>7817</v>
      </c>
      <c r="C3083" s="291" t="s">
        <v>3965</v>
      </c>
      <c r="P3083" s="291" t="s">
        <v>3965</v>
      </c>
      <c r="Q3083" s="239" t="s">
        <v>7817</v>
      </c>
    </row>
    <row r="3084" spans="1:17">
      <c r="A3084" s="239" t="s">
        <v>7623</v>
      </c>
      <c r="B3084" s="239" t="s">
        <v>7751</v>
      </c>
      <c r="C3084" s="291" t="s">
        <v>3858</v>
      </c>
      <c r="P3084" s="291" t="s">
        <v>3858</v>
      </c>
      <c r="Q3084" s="239" t="s">
        <v>7751</v>
      </c>
    </row>
    <row r="3085" spans="1:17">
      <c r="A3085" s="239" t="s">
        <v>4524</v>
      </c>
      <c r="B3085" s="239" t="s">
        <v>5133</v>
      </c>
      <c r="C3085" s="291" t="s">
        <v>1380</v>
      </c>
      <c r="P3085" s="291" t="s">
        <v>1380</v>
      </c>
      <c r="Q3085" s="239" t="s">
        <v>5133</v>
      </c>
    </row>
    <row r="3086" spans="1:17">
      <c r="A3086" s="239" t="s">
        <v>4524</v>
      </c>
      <c r="B3086" s="239" t="s">
        <v>4895</v>
      </c>
      <c r="C3086" s="291" t="s">
        <v>1120</v>
      </c>
      <c r="P3086" s="291" t="s">
        <v>1120</v>
      </c>
      <c r="Q3086" s="239" t="s">
        <v>4895</v>
      </c>
    </row>
    <row r="3087" spans="1:17">
      <c r="A3087" s="239" t="s">
        <v>4524</v>
      </c>
      <c r="B3087" s="239" t="s">
        <v>5001</v>
      </c>
      <c r="C3087" s="291" t="s">
        <v>1231</v>
      </c>
      <c r="P3087" s="291" t="s">
        <v>1231</v>
      </c>
      <c r="Q3087" s="239" t="s">
        <v>5001</v>
      </c>
    </row>
    <row r="3088" spans="1:17">
      <c r="A3088" s="290" t="s">
        <v>4519</v>
      </c>
      <c r="B3088" s="290" t="s">
        <v>4995</v>
      </c>
      <c r="C3088" s="290" t="s">
        <v>1223</v>
      </c>
      <c r="P3088" s="290" t="s">
        <v>1223</v>
      </c>
      <c r="Q3088" s="290" t="s">
        <v>4995</v>
      </c>
    </row>
    <row r="3089" spans="1:17">
      <c r="A3089" s="290" t="s">
        <v>4519</v>
      </c>
      <c r="B3089" s="290" t="s">
        <v>5178</v>
      </c>
      <c r="C3089" s="290" t="s">
        <v>1432</v>
      </c>
      <c r="P3089" s="290" t="s">
        <v>1432</v>
      </c>
      <c r="Q3089" s="290" t="s">
        <v>5178</v>
      </c>
    </row>
    <row r="3090" spans="1:17">
      <c r="A3090" s="290" t="s">
        <v>4519</v>
      </c>
      <c r="B3090" s="290" t="s">
        <v>5014</v>
      </c>
      <c r="C3090" s="290" t="s">
        <v>1246</v>
      </c>
      <c r="P3090" s="290" t="s">
        <v>1246</v>
      </c>
      <c r="Q3090" s="290" t="s">
        <v>5014</v>
      </c>
    </row>
    <row r="3091" spans="1:17">
      <c r="A3091" s="290" t="s">
        <v>4519</v>
      </c>
      <c r="B3091" s="290" t="s">
        <v>5014</v>
      </c>
      <c r="C3091" s="290" t="s">
        <v>1420</v>
      </c>
      <c r="P3091" s="290" t="s">
        <v>1420</v>
      </c>
      <c r="Q3091" s="290" t="s">
        <v>5014</v>
      </c>
    </row>
    <row r="3092" spans="1:17">
      <c r="A3092" s="239" t="s">
        <v>4524</v>
      </c>
      <c r="B3092" s="239" t="s">
        <v>4677</v>
      </c>
      <c r="C3092" s="291" t="s">
        <v>893</v>
      </c>
      <c r="P3092" s="291" t="s">
        <v>893</v>
      </c>
      <c r="Q3092" s="239" t="s">
        <v>4677</v>
      </c>
    </row>
    <row r="3093" spans="1:17">
      <c r="A3093" s="290" t="s">
        <v>4519</v>
      </c>
      <c r="B3093" s="290" t="s">
        <v>5412</v>
      </c>
      <c r="C3093" s="290" t="s">
        <v>5413</v>
      </c>
      <c r="P3093" s="290" t="s">
        <v>5413</v>
      </c>
      <c r="Q3093" s="290" t="s">
        <v>5412</v>
      </c>
    </row>
    <row r="3094" spans="1:17">
      <c r="A3094" s="290" t="s">
        <v>4519</v>
      </c>
      <c r="B3094" s="290" t="s">
        <v>5208</v>
      </c>
      <c r="C3094" s="290" t="s">
        <v>1464</v>
      </c>
      <c r="P3094" s="290" t="s">
        <v>1464</v>
      </c>
      <c r="Q3094" s="290" t="s">
        <v>5208</v>
      </c>
    </row>
    <row r="3095" spans="1:17">
      <c r="A3095" s="239" t="s">
        <v>4524</v>
      </c>
      <c r="B3095" s="239" t="s">
        <v>4833</v>
      </c>
      <c r="C3095" s="291" t="s">
        <v>1057</v>
      </c>
      <c r="P3095" s="291" t="s">
        <v>1057</v>
      </c>
      <c r="Q3095" s="239" t="s">
        <v>4833</v>
      </c>
    </row>
    <row r="3096" spans="1:17">
      <c r="A3096" s="290" t="s">
        <v>4519</v>
      </c>
      <c r="B3096" s="290" t="s">
        <v>5144</v>
      </c>
      <c r="C3096" s="290" t="s">
        <v>1393</v>
      </c>
      <c r="P3096" s="290" t="s">
        <v>1393</v>
      </c>
      <c r="Q3096" s="290" t="s">
        <v>5144</v>
      </c>
    </row>
    <row r="3097" spans="1:17">
      <c r="A3097" s="239" t="s">
        <v>4524</v>
      </c>
      <c r="B3097" s="239" t="s">
        <v>4940</v>
      </c>
      <c r="C3097" s="291" t="s">
        <v>1168</v>
      </c>
      <c r="P3097" s="291" t="s">
        <v>1168</v>
      </c>
      <c r="Q3097" s="239" t="s">
        <v>4940</v>
      </c>
    </row>
    <row r="3098" spans="1:17">
      <c r="A3098" s="290" t="s">
        <v>4519</v>
      </c>
      <c r="B3098" s="290" t="s">
        <v>5434</v>
      </c>
      <c r="C3098" s="290" t="s">
        <v>5435</v>
      </c>
      <c r="P3098" s="290" t="s">
        <v>5435</v>
      </c>
      <c r="Q3098" s="290" t="s">
        <v>5434</v>
      </c>
    </row>
    <row r="3099" spans="1:17">
      <c r="A3099" s="290" t="s">
        <v>4519</v>
      </c>
      <c r="B3099" s="290" t="s">
        <v>4997</v>
      </c>
      <c r="C3099" s="290" t="s">
        <v>1225</v>
      </c>
      <c r="P3099" s="290" t="s">
        <v>1225</v>
      </c>
      <c r="Q3099" s="290" t="s">
        <v>4997</v>
      </c>
    </row>
    <row r="3100" spans="1:17">
      <c r="A3100" s="239" t="s">
        <v>4524</v>
      </c>
      <c r="B3100" s="239" t="s">
        <v>4743</v>
      </c>
      <c r="C3100" s="291" t="s">
        <v>961</v>
      </c>
      <c r="P3100" s="291" t="s">
        <v>961</v>
      </c>
      <c r="Q3100" s="239" t="s">
        <v>4743</v>
      </c>
    </row>
    <row r="3101" spans="1:17">
      <c r="A3101" s="290" t="s">
        <v>4519</v>
      </c>
      <c r="B3101" s="290" t="s">
        <v>5086</v>
      </c>
      <c r="C3101" s="290" t="s">
        <v>1326</v>
      </c>
      <c r="P3101" s="290" t="s">
        <v>1326</v>
      </c>
      <c r="Q3101" s="290" t="s">
        <v>5086</v>
      </c>
    </row>
    <row r="3102" spans="1:17">
      <c r="A3102" s="239" t="s">
        <v>4524</v>
      </c>
      <c r="B3102" s="239" t="s">
        <v>1628</v>
      </c>
      <c r="C3102" s="291" t="s">
        <v>1627</v>
      </c>
      <c r="P3102" s="291" t="s">
        <v>1627</v>
      </c>
      <c r="Q3102" s="239" t="s">
        <v>1628</v>
      </c>
    </row>
    <row r="3103" spans="1:17">
      <c r="A3103" s="290" t="s">
        <v>4519</v>
      </c>
      <c r="B3103" s="290" t="s">
        <v>5265</v>
      </c>
      <c r="C3103" s="290" t="s">
        <v>1525</v>
      </c>
      <c r="P3103" s="290" t="s">
        <v>1525</v>
      </c>
      <c r="Q3103" s="290" t="s">
        <v>5265</v>
      </c>
    </row>
    <row r="3104" spans="1:17">
      <c r="A3104" s="239" t="s">
        <v>4524</v>
      </c>
      <c r="B3104" s="239" t="s">
        <v>4793</v>
      </c>
      <c r="C3104" s="291" t="s">
        <v>1012</v>
      </c>
      <c r="P3104" s="291" t="s">
        <v>1012</v>
      </c>
      <c r="Q3104" s="239" t="s">
        <v>4793</v>
      </c>
    </row>
    <row r="3105" spans="1:17">
      <c r="A3105" s="239" t="s">
        <v>4524</v>
      </c>
      <c r="B3105" s="239" t="s">
        <v>1656</v>
      </c>
      <c r="C3105" s="291" t="s">
        <v>1655</v>
      </c>
      <c r="P3105" s="291" t="s">
        <v>1655</v>
      </c>
      <c r="Q3105" s="239" t="s">
        <v>1656</v>
      </c>
    </row>
    <row r="3106" spans="1:17">
      <c r="A3106" s="239" t="s">
        <v>4524</v>
      </c>
      <c r="B3106" s="239" t="s">
        <v>5243</v>
      </c>
      <c r="C3106" s="291" t="s">
        <v>1499</v>
      </c>
      <c r="P3106" s="291" t="s">
        <v>1499</v>
      </c>
      <c r="Q3106" s="239" t="s">
        <v>5243</v>
      </c>
    </row>
    <row r="3107" spans="1:17">
      <c r="A3107" s="290" t="s">
        <v>4076</v>
      </c>
      <c r="B3107" s="290" t="s">
        <v>4696</v>
      </c>
      <c r="C3107" s="290" t="s">
        <v>912</v>
      </c>
      <c r="P3107" s="290" t="s">
        <v>912</v>
      </c>
      <c r="Q3107" s="290" t="s">
        <v>4696</v>
      </c>
    </row>
    <row r="3108" spans="1:17">
      <c r="A3108" s="290" t="s">
        <v>4519</v>
      </c>
      <c r="B3108" s="290" t="s">
        <v>5097</v>
      </c>
      <c r="C3108" s="290" t="s">
        <v>1337</v>
      </c>
      <c r="P3108" s="290" t="s">
        <v>1337</v>
      </c>
      <c r="Q3108" s="290" t="s">
        <v>5097</v>
      </c>
    </row>
    <row r="3109" spans="1:17">
      <c r="A3109" s="239" t="s">
        <v>4524</v>
      </c>
      <c r="B3109" s="239" t="s">
        <v>4733</v>
      </c>
      <c r="C3109" s="291" t="s">
        <v>951</v>
      </c>
      <c r="P3109" s="291" t="s">
        <v>951</v>
      </c>
      <c r="Q3109" s="239" t="s">
        <v>4733</v>
      </c>
    </row>
    <row r="3110" spans="1:17">
      <c r="A3110" s="239" t="s">
        <v>4524</v>
      </c>
      <c r="B3110" s="239" t="s">
        <v>5379</v>
      </c>
      <c r="C3110" s="291" t="s">
        <v>1661</v>
      </c>
      <c r="P3110" s="291" t="s">
        <v>1661</v>
      </c>
      <c r="Q3110" s="239" t="s">
        <v>5379</v>
      </c>
    </row>
    <row r="3111" spans="1:17">
      <c r="A3111" s="239" t="s">
        <v>4524</v>
      </c>
      <c r="B3111" s="239" t="s">
        <v>5011</v>
      </c>
      <c r="C3111" s="291" t="s">
        <v>1243</v>
      </c>
      <c r="P3111" s="291" t="s">
        <v>1243</v>
      </c>
      <c r="Q3111" s="239" t="s">
        <v>5011</v>
      </c>
    </row>
    <row r="3112" spans="1:17">
      <c r="A3112" s="290" t="s">
        <v>4519</v>
      </c>
      <c r="B3112" s="290" t="s">
        <v>5065</v>
      </c>
      <c r="C3112" s="290" t="s">
        <v>1305</v>
      </c>
      <c r="P3112" s="290" t="s">
        <v>1305</v>
      </c>
      <c r="Q3112" s="290" t="s">
        <v>5065</v>
      </c>
    </row>
    <row r="3113" spans="1:17">
      <c r="A3113" s="290" t="s">
        <v>4519</v>
      </c>
      <c r="B3113" s="290" t="s">
        <v>5065</v>
      </c>
      <c r="C3113" s="290" t="s">
        <v>5396</v>
      </c>
      <c r="P3113" s="290" t="s">
        <v>5396</v>
      </c>
      <c r="Q3113" s="290" t="s">
        <v>5065</v>
      </c>
    </row>
    <row r="3114" spans="1:17">
      <c r="A3114" s="290" t="s">
        <v>4519</v>
      </c>
      <c r="B3114" s="290" t="s">
        <v>5394</v>
      </c>
      <c r="C3114" s="290" t="s">
        <v>5395</v>
      </c>
      <c r="P3114" s="290" t="s">
        <v>5395</v>
      </c>
      <c r="Q3114" s="290" t="s">
        <v>5394</v>
      </c>
    </row>
    <row r="3115" spans="1:17">
      <c r="A3115" s="290" t="s">
        <v>4076</v>
      </c>
      <c r="B3115" s="290" t="s">
        <v>4679</v>
      </c>
      <c r="C3115" s="290" t="s">
        <v>895</v>
      </c>
      <c r="P3115" s="290" t="s">
        <v>895</v>
      </c>
      <c r="Q3115" s="290" t="s">
        <v>4679</v>
      </c>
    </row>
    <row r="3116" spans="1:17">
      <c r="A3116" s="239" t="s">
        <v>4524</v>
      </c>
      <c r="B3116" s="239" t="s">
        <v>4942</v>
      </c>
      <c r="C3116" s="291" t="s">
        <v>1170</v>
      </c>
      <c r="P3116" s="291" t="s">
        <v>1170</v>
      </c>
      <c r="Q3116" s="239" t="s">
        <v>4942</v>
      </c>
    </row>
    <row r="3117" spans="1:17">
      <c r="A3117" s="239" t="s">
        <v>4524</v>
      </c>
      <c r="B3117" s="239" t="s">
        <v>5003</v>
      </c>
      <c r="C3117" s="291" t="s">
        <v>1233</v>
      </c>
      <c r="P3117" s="291" t="s">
        <v>1233</v>
      </c>
      <c r="Q3117" s="239" t="s">
        <v>5003</v>
      </c>
    </row>
    <row r="3118" spans="1:17">
      <c r="A3118" s="290" t="s">
        <v>4519</v>
      </c>
      <c r="B3118" s="290" t="s">
        <v>4960</v>
      </c>
      <c r="C3118" s="290" t="s">
        <v>1188</v>
      </c>
      <c r="P3118" s="290" t="s">
        <v>1188</v>
      </c>
      <c r="Q3118" s="290" t="s">
        <v>4960</v>
      </c>
    </row>
    <row r="3119" spans="1:17">
      <c r="A3119" s="290" t="s">
        <v>5665</v>
      </c>
      <c r="B3119" s="290" t="s">
        <v>7295</v>
      </c>
      <c r="C3119" s="290" t="s">
        <v>3400</v>
      </c>
      <c r="P3119" s="290" t="s">
        <v>3400</v>
      </c>
      <c r="Q3119" s="290" t="s">
        <v>7295</v>
      </c>
    </row>
    <row r="3120" spans="1:17">
      <c r="A3120" s="239" t="s">
        <v>4524</v>
      </c>
      <c r="B3120" s="239" t="s">
        <v>4678</v>
      </c>
      <c r="C3120" s="291" t="s">
        <v>894</v>
      </c>
      <c r="P3120" s="291" t="s">
        <v>894</v>
      </c>
      <c r="Q3120" s="239" t="s">
        <v>4678</v>
      </c>
    </row>
    <row r="3121" spans="1:17">
      <c r="A3121" s="239" t="s">
        <v>4524</v>
      </c>
      <c r="B3121" s="239" t="s">
        <v>4678</v>
      </c>
      <c r="C3121" s="291" t="s">
        <v>1283</v>
      </c>
      <c r="P3121" s="291" t="s">
        <v>1283</v>
      </c>
      <c r="Q3121" s="239" t="s">
        <v>4678</v>
      </c>
    </row>
    <row r="3122" spans="1:17">
      <c r="A3122" s="239" t="s">
        <v>6480</v>
      </c>
      <c r="B3122" s="239" t="s">
        <v>6680</v>
      </c>
      <c r="C3122" s="291" t="s">
        <v>2817</v>
      </c>
      <c r="P3122" s="291" t="s">
        <v>2817</v>
      </c>
      <c r="Q3122" s="239" t="s">
        <v>6680</v>
      </c>
    </row>
    <row r="3123" spans="1:17">
      <c r="A3123" s="239" t="s">
        <v>5665</v>
      </c>
      <c r="B3123" s="239" t="s">
        <v>5710</v>
      </c>
      <c r="C3123" s="291" t="s">
        <v>1818</v>
      </c>
      <c r="P3123" s="291" t="s">
        <v>1818</v>
      </c>
      <c r="Q3123" s="239" t="s">
        <v>5710</v>
      </c>
    </row>
    <row r="3124" spans="1:17">
      <c r="A3124" s="290" t="s">
        <v>4519</v>
      </c>
      <c r="B3124" s="290" t="s">
        <v>5246</v>
      </c>
      <c r="C3124" s="290" t="s">
        <v>1502</v>
      </c>
      <c r="P3124" s="290" t="s">
        <v>1502</v>
      </c>
      <c r="Q3124" s="290" t="s">
        <v>5246</v>
      </c>
    </row>
    <row r="3125" spans="1:17">
      <c r="A3125" s="239" t="s">
        <v>4524</v>
      </c>
      <c r="B3125" s="239" t="s">
        <v>5367</v>
      </c>
      <c r="C3125" s="291" t="s">
        <v>1647</v>
      </c>
      <c r="P3125" s="291" t="s">
        <v>1647</v>
      </c>
      <c r="Q3125" s="239" t="s">
        <v>5367</v>
      </c>
    </row>
    <row r="3126" spans="1:17">
      <c r="A3126" s="239" t="s">
        <v>5665</v>
      </c>
      <c r="B3126" s="239" t="s">
        <v>5726</v>
      </c>
      <c r="C3126" s="291" t="s">
        <v>1836</v>
      </c>
      <c r="P3126" s="291" t="s">
        <v>1836</v>
      </c>
      <c r="Q3126" s="239" t="s">
        <v>5726</v>
      </c>
    </row>
    <row r="3127" spans="1:17">
      <c r="A3127" s="239" t="s">
        <v>4524</v>
      </c>
      <c r="B3127" s="239" t="s">
        <v>5058</v>
      </c>
      <c r="C3127" s="291" t="s">
        <v>1298</v>
      </c>
      <c r="P3127" s="291" t="s">
        <v>1298</v>
      </c>
      <c r="Q3127" s="239" t="s">
        <v>5058</v>
      </c>
    </row>
    <row r="3128" spans="1:17">
      <c r="A3128" s="290" t="s">
        <v>4519</v>
      </c>
      <c r="B3128" s="290" t="s">
        <v>5153</v>
      </c>
      <c r="C3128" s="290" t="s">
        <v>1402</v>
      </c>
      <c r="P3128" s="290" t="s">
        <v>1402</v>
      </c>
      <c r="Q3128" s="290" t="s">
        <v>5153</v>
      </c>
    </row>
    <row r="3129" spans="1:17">
      <c r="A3129" s="239" t="s">
        <v>4524</v>
      </c>
      <c r="B3129" s="239" t="s">
        <v>4681</v>
      </c>
      <c r="C3129" s="291" t="s">
        <v>897</v>
      </c>
      <c r="P3129" s="291" t="s">
        <v>897</v>
      </c>
      <c r="Q3129" s="239" t="s">
        <v>4681</v>
      </c>
    </row>
    <row r="3130" spans="1:17">
      <c r="A3130" s="239" t="s">
        <v>5665</v>
      </c>
      <c r="B3130" s="239" t="s">
        <v>5712</v>
      </c>
      <c r="C3130" s="291" t="s">
        <v>1820</v>
      </c>
      <c r="P3130" s="291" t="s">
        <v>1820</v>
      </c>
      <c r="Q3130" s="239" t="s">
        <v>5712</v>
      </c>
    </row>
    <row r="3131" spans="1:17">
      <c r="A3131" s="290" t="s">
        <v>4519</v>
      </c>
      <c r="B3131" s="290" t="s">
        <v>4964</v>
      </c>
      <c r="C3131" s="290" t="s">
        <v>1192</v>
      </c>
      <c r="P3131" s="290" t="s">
        <v>1192</v>
      </c>
      <c r="Q3131" s="290" t="s">
        <v>4964</v>
      </c>
    </row>
    <row r="3132" spans="1:17">
      <c r="A3132" s="290" t="s">
        <v>4519</v>
      </c>
      <c r="B3132" s="290" t="s">
        <v>5252</v>
      </c>
      <c r="C3132" s="290" t="s">
        <v>1508</v>
      </c>
      <c r="P3132" s="290" t="s">
        <v>1508</v>
      </c>
      <c r="Q3132" s="290" t="s">
        <v>5252</v>
      </c>
    </row>
    <row r="3133" spans="1:17">
      <c r="A3133" s="239" t="s">
        <v>6480</v>
      </c>
      <c r="B3133" s="239" t="s">
        <v>6508</v>
      </c>
      <c r="C3133" s="291" t="s">
        <v>2637</v>
      </c>
      <c r="P3133" s="291" t="s">
        <v>2637</v>
      </c>
      <c r="Q3133" s="239" t="s">
        <v>6508</v>
      </c>
    </row>
    <row r="3134" spans="1:17">
      <c r="A3134" s="239" t="s">
        <v>4524</v>
      </c>
      <c r="B3134" s="239" t="s">
        <v>4695</v>
      </c>
      <c r="C3134" s="291" t="s">
        <v>911</v>
      </c>
      <c r="P3134" s="291" t="s">
        <v>911</v>
      </c>
      <c r="Q3134" s="239" t="s">
        <v>4695</v>
      </c>
    </row>
    <row r="3135" spans="1:17">
      <c r="A3135" s="290" t="s">
        <v>4519</v>
      </c>
      <c r="B3135" s="290" t="s">
        <v>4866</v>
      </c>
      <c r="C3135" s="290" t="s">
        <v>1091</v>
      </c>
      <c r="P3135" s="290" t="s">
        <v>1091</v>
      </c>
      <c r="Q3135" s="290" t="s">
        <v>4866</v>
      </c>
    </row>
    <row r="3136" spans="1:17">
      <c r="A3136" s="290" t="s">
        <v>4519</v>
      </c>
      <c r="B3136" s="290" t="s">
        <v>5263</v>
      </c>
      <c r="C3136" s="290" t="s">
        <v>1521</v>
      </c>
      <c r="P3136" s="290" t="s">
        <v>1521</v>
      </c>
      <c r="Q3136" s="290" t="s">
        <v>5263</v>
      </c>
    </row>
    <row r="3137" spans="1:17">
      <c r="A3137" s="290" t="s">
        <v>4519</v>
      </c>
      <c r="B3137" s="290" t="s">
        <v>5156</v>
      </c>
      <c r="C3137" s="290" t="s">
        <v>1405</v>
      </c>
      <c r="P3137" s="290" t="s">
        <v>1405</v>
      </c>
      <c r="Q3137" s="290" t="s">
        <v>5156</v>
      </c>
    </row>
    <row r="3138" spans="1:17">
      <c r="A3138" s="239" t="s">
        <v>4524</v>
      </c>
      <c r="B3138" s="239" t="s">
        <v>4781</v>
      </c>
      <c r="C3138" s="291" t="s">
        <v>1000</v>
      </c>
      <c r="P3138" s="291" t="s">
        <v>1000</v>
      </c>
      <c r="Q3138" s="239" t="s">
        <v>4781</v>
      </c>
    </row>
    <row r="3139" spans="1:17">
      <c r="A3139" s="239" t="s">
        <v>4524</v>
      </c>
      <c r="B3139" s="239" t="s">
        <v>5123</v>
      </c>
      <c r="C3139" s="291" t="s">
        <v>1366</v>
      </c>
      <c r="P3139" s="291" t="s">
        <v>1366</v>
      </c>
      <c r="Q3139" s="239" t="s">
        <v>5123</v>
      </c>
    </row>
    <row r="3140" spans="1:17">
      <c r="A3140" s="239" t="s">
        <v>4524</v>
      </c>
      <c r="B3140" s="239" t="s">
        <v>5145</v>
      </c>
      <c r="C3140" s="291" t="s">
        <v>1394</v>
      </c>
      <c r="P3140" s="291" t="s">
        <v>1394</v>
      </c>
      <c r="Q3140" s="239" t="s">
        <v>5145</v>
      </c>
    </row>
    <row r="3141" spans="1:17">
      <c r="A3141" s="290" t="s">
        <v>4519</v>
      </c>
      <c r="B3141" s="290" t="s">
        <v>5484</v>
      </c>
      <c r="C3141" s="290" t="s">
        <v>5485</v>
      </c>
      <c r="P3141" s="290" t="s">
        <v>5485</v>
      </c>
      <c r="Q3141" s="290" t="s">
        <v>5484</v>
      </c>
    </row>
    <row r="3142" spans="1:17">
      <c r="A3142" s="290" t="s">
        <v>4076</v>
      </c>
      <c r="B3142" s="290" t="s">
        <v>5895</v>
      </c>
      <c r="C3142" s="290" t="s">
        <v>1986</v>
      </c>
      <c r="P3142" s="290" t="s">
        <v>1986</v>
      </c>
      <c r="Q3142" s="290" t="s">
        <v>5895</v>
      </c>
    </row>
    <row r="3143" spans="1:17">
      <c r="A3143" s="239" t="s">
        <v>6480</v>
      </c>
      <c r="B3143" s="239" t="s">
        <v>6677</v>
      </c>
      <c r="C3143" s="291" t="s">
        <v>2814</v>
      </c>
      <c r="P3143" s="291" t="s">
        <v>2814</v>
      </c>
      <c r="Q3143" s="239" t="s">
        <v>6677</v>
      </c>
    </row>
    <row r="3144" spans="1:17">
      <c r="A3144" s="290" t="s">
        <v>4076</v>
      </c>
      <c r="B3144" s="290" t="s">
        <v>5313</v>
      </c>
      <c r="C3144" s="290" t="s">
        <v>1583</v>
      </c>
      <c r="P3144" s="290" t="s">
        <v>1583</v>
      </c>
      <c r="Q3144" s="290" t="s">
        <v>5313</v>
      </c>
    </row>
    <row r="3145" spans="1:17">
      <c r="A3145" s="290" t="s">
        <v>4076</v>
      </c>
      <c r="B3145" s="290" t="s">
        <v>4680</v>
      </c>
      <c r="C3145" s="290" t="s">
        <v>896</v>
      </c>
      <c r="P3145" s="290" t="s">
        <v>896</v>
      </c>
      <c r="Q3145" s="290" t="s">
        <v>4680</v>
      </c>
    </row>
    <row r="3146" spans="1:17">
      <c r="A3146" s="290" t="s">
        <v>4519</v>
      </c>
      <c r="B3146" s="290" t="s">
        <v>4968</v>
      </c>
      <c r="C3146" s="290" t="s">
        <v>1196</v>
      </c>
      <c r="P3146" s="290" t="s">
        <v>1196</v>
      </c>
      <c r="Q3146" s="290" t="s">
        <v>4968</v>
      </c>
    </row>
    <row r="3147" spans="1:17">
      <c r="A3147" s="290" t="s">
        <v>4519</v>
      </c>
      <c r="B3147" s="290" t="s">
        <v>5138</v>
      </c>
      <c r="C3147" s="290" t="s">
        <v>1385</v>
      </c>
      <c r="P3147" s="290" t="s">
        <v>1385</v>
      </c>
      <c r="Q3147" s="290" t="s">
        <v>5138</v>
      </c>
    </row>
    <row r="3148" spans="1:17">
      <c r="A3148" s="239" t="s">
        <v>4524</v>
      </c>
      <c r="B3148" s="239" t="s">
        <v>4744</v>
      </c>
      <c r="C3148" s="291" t="s">
        <v>963</v>
      </c>
      <c r="P3148" s="291" t="s">
        <v>963</v>
      </c>
      <c r="Q3148" s="239" t="s">
        <v>4744</v>
      </c>
    </row>
    <row r="3149" spans="1:17">
      <c r="A3149" s="290" t="s">
        <v>4519</v>
      </c>
      <c r="B3149" s="290" t="s">
        <v>4975</v>
      </c>
      <c r="C3149" s="290" t="s">
        <v>1203</v>
      </c>
      <c r="P3149" s="290" t="s">
        <v>1203</v>
      </c>
      <c r="Q3149" s="290" t="s">
        <v>4975</v>
      </c>
    </row>
    <row r="3150" spans="1:17">
      <c r="A3150" s="290" t="s">
        <v>4519</v>
      </c>
      <c r="B3150" s="290" t="s">
        <v>4858</v>
      </c>
      <c r="C3150" s="290" t="s">
        <v>1083</v>
      </c>
      <c r="P3150" s="290" t="s">
        <v>1083</v>
      </c>
      <c r="Q3150" s="290" t="s">
        <v>4858</v>
      </c>
    </row>
    <row r="3151" spans="1:17">
      <c r="A3151" s="239" t="s">
        <v>4524</v>
      </c>
      <c r="B3151" s="239" t="s">
        <v>4682</v>
      </c>
      <c r="C3151" s="291" t="s">
        <v>898</v>
      </c>
      <c r="P3151" s="291" t="s">
        <v>898</v>
      </c>
      <c r="Q3151" s="239" t="s">
        <v>4682</v>
      </c>
    </row>
    <row r="3152" spans="1:17">
      <c r="A3152" s="290" t="s">
        <v>4519</v>
      </c>
      <c r="B3152" s="290" t="s">
        <v>5318</v>
      </c>
      <c r="C3152" s="290" t="s">
        <v>1588</v>
      </c>
      <c r="P3152" s="290" t="s">
        <v>1588</v>
      </c>
      <c r="Q3152" s="290" t="s">
        <v>5318</v>
      </c>
    </row>
    <row r="3153" spans="1:17">
      <c r="A3153" s="239" t="s">
        <v>4524</v>
      </c>
      <c r="B3153" s="239" t="s">
        <v>4665</v>
      </c>
      <c r="C3153" s="291" t="s">
        <v>879</v>
      </c>
      <c r="P3153" s="291" t="s">
        <v>879</v>
      </c>
      <c r="Q3153" s="239" t="s">
        <v>4665</v>
      </c>
    </row>
    <row r="3154" spans="1:17">
      <c r="A3154" s="290" t="s">
        <v>4076</v>
      </c>
      <c r="B3154" s="290" t="s">
        <v>4683</v>
      </c>
      <c r="C3154" s="290" t="s">
        <v>899</v>
      </c>
      <c r="P3154" s="290" t="s">
        <v>899</v>
      </c>
      <c r="Q3154" s="290" t="s">
        <v>4683</v>
      </c>
    </row>
    <row r="3155" spans="1:17">
      <c r="A3155" s="290" t="s">
        <v>4076</v>
      </c>
      <c r="B3155" s="290" t="s">
        <v>4684</v>
      </c>
      <c r="C3155" s="290" t="s">
        <v>900</v>
      </c>
      <c r="P3155" s="290" t="s">
        <v>900</v>
      </c>
      <c r="Q3155" s="290" t="s">
        <v>4684</v>
      </c>
    </row>
    <row r="3156" spans="1:17">
      <c r="A3156" s="290" t="s">
        <v>4076</v>
      </c>
      <c r="B3156" s="290" t="s">
        <v>4701</v>
      </c>
      <c r="C3156" s="290" t="s">
        <v>917</v>
      </c>
      <c r="P3156" s="290" t="s">
        <v>917</v>
      </c>
      <c r="Q3156" s="290" t="s">
        <v>4701</v>
      </c>
    </row>
    <row r="3157" spans="1:17">
      <c r="A3157" s="239" t="s">
        <v>4511</v>
      </c>
      <c r="B3157" s="239" t="s">
        <v>5543</v>
      </c>
      <c r="C3157" s="291" t="s">
        <v>5544</v>
      </c>
      <c r="P3157" s="291" t="s">
        <v>5544</v>
      </c>
      <c r="Q3157" s="239" t="s">
        <v>5543</v>
      </c>
    </row>
    <row r="3158" spans="1:17">
      <c r="A3158" s="290" t="s">
        <v>4076</v>
      </c>
      <c r="B3158" s="290" t="s">
        <v>6156</v>
      </c>
      <c r="C3158" s="290" t="s">
        <v>2263</v>
      </c>
      <c r="P3158" s="290" t="s">
        <v>2263</v>
      </c>
      <c r="Q3158" s="290" t="s">
        <v>6156</v>
      </c>
    </row>
    <row r="3159" spans="1:17">
      <c r="A3159" s="290" t="s">
        <v>4076</v>
      </c>
      <c r="B3159" s="290" t="s">
        <v>6157</v>
      </c>
      <c r="C3159" s="290" t="s">
        <v>2264</v>
      </c>
      <c r="P3159" s="290" t="s">
        <v>2264</v>
      </c>
      <c r="Q3159" s="290" t="s">
        <v>6157</v>
      </c>
    </row>
    <row r="3160" spans="1:17">
      <c r="A3160" s="290" t="s">
        <v>4076</v>
      </c>
      <c r="B3160" s="290" t="s">
        <v>4359</v>
      </c>
      <c r="C3160" s="290" t="s">
        <v>581</v>
      </c>
      <c r="P3160" s="290" t="s">
        <v>581</v>
      </c>
      <c r="Q3160" s="290" t="s">
        <v>4359</v>
      </c>
    </row>
    <row r="3161" spans="1:17">
      <c r="A3161" s="292" t="s">
        <v>4405</v>
      </c>
      <c r="B3161" s="239" t="s">
        <v>4408</v>
      </c>
      <c r="C3161" s="291" t="s">
        <v>627</v>
      </c>
      <c r="P3161" s="291" t="s">
        <v>627</v>
      </c>
      <c r="Q3161" s="239" t="s">
        <v>4408</v>
      </c>
    </row>
    <row r="3162" spans="1:17">
      <c r="A3162" s="239" t="s">
        <v>4405</v>
      </c>
      <c r="B3162" s="239" t="s">
        <v>4410</v>
      </c>
      <c r="C3162" s="291" t="s">
        <v>629</v>
      </c>
      <c r="P3162" s="291" t="s">
        <v>629</v>
      </c>
      <c r="Q3162" s="239" t="s">
        <v>4410</v>
      </c>
    </row>
    <row r="3163" spans="1:17">
      <c r="A3163" s="290" t="s">
        <v>4519</v>
      </c>
      <c r="B3163" s="290" t="s">
        <v>1640</v>
      </c>
      <c r="C3163" s="290" t="s">
        <v>1639</v>
      </c>
      <c r="P3163" s="290" t="s">
        <v>1639</v>
      </c>
      <c r="Q3163" s="290" t="s">
        <v>1640</v>
      </c>
    </row>
    <row r="3164" spans="1:17">
      <c r="A3164" s="239" t="s">
        <v>4524</v>
      </c>
      <c r="B3164" s="239" t="s">
        <v>4761</v>
      </c>
      <c r="C3164" s="291" t="s">
        <v>980</v>
      </c>
      <c r="P3164" s="291" t="s">
        <v>980</v>
      </c>
      <c r="Q3164" s="239" t="s">
        <v>4761</v>
      </c>
    </row>
    <row r="3165" spans="1:17">
      <c r="A3165" s="239" t="s">
        <v>7623</v>
      </c>
      <c r="B3165" s="239" t="s">
        <v>7704</v>
      </c>
      <c r="C3165" s="291" t="s">
        <v>3807</v>
      </c>
      <c r="P3165" s="291" t="s">
        <v>3807</v>
      </c>
      <c r="Q3165" s="239" t="s">
        <v>7704</v>
      </c>
    </row>
    <row r="3166" spans="1:17">
      <c r="A3166" s="239" t="s">
        <v>4524</v>
      </c>
      <c r="B3166" s="239" t="s">
        <v>4741</v>
      </c>
      <c r="C3166" s="291" t="s">
        <v>959</v>
      </c>
      <c r="P3166" s="291" t="s">
        <v>959</v>
      </c>
      <c r="Q3166" s="239" t="s">
        <v>4741</v>
      </c>
    </row>
    <row r="3167" spans="1:17">
      <c r="A3167" s="239" t="s">
        <v>7623</v>
      </c>
      <c r="B3167" s="239" t="s">
        <v>7907</v>
      </c>
      <c r="C3167" s="291" t="s">
        <v>4070</v>
      </c>
      <c r="P3167" s="291" t="s">
        <v>4070</v>
      </c>
      <c r="Q3167" s="239" t="s">
        <v>7907</v>
      </c>
    </row>
    <row r="3168" spans="1:17">
      <c r="A3168" s="290" t="s">
        <v>4076</v>
      </c>
      <c r="B3168" s="290" t="s">
        <v>5292</v>
      </c>
      <c r="C3168" s="290" t="s">
        <v>1558</v>
      </c>
      <c r="P3168" s="290" t="s">
        <v>1558</v>
      </c>
      <c r="Q3168" s="290" t="s">
        <v>5292</v>
      </c>
    </row>
    <row r="3169" spans="1:17">
      <c r="A3169" s="239" t="s">
        <v>6480</v>
      </c>
      <c r="B3169" s="239" t="s">
        <v>6491</v>
      </c>
      <c r="C3169" s="291" t="s">
        <v>2618</v>
      </c>
      <c r="P3169" s="291" t="s">
        <v>2618</v>
      </c>
      <c r="Q3169" s="239" t="s">
        <v>6491</v>
      </c>
    </row>
    <row r="3170" spans="1:17">
      <c r="A3170" s="290" t="s">
        <v>4519</v>
      </c>
      <c r="B3170" s="290" t="s">
        <v>4834</v>
      </c>
      <c r="C3170" s="290" t="s">
        <v>1058</v>
      </c>
      <c r="P3170" s="290" t="s">
        <v>1058</v>
      </c>
      <c r="Q3170" s="290" t="s">
        <v>4834</v>
      </c>
    </row>
    <row r="3171" spans="1:17">
      <c r="A3171" s="239" t="s">
        <v>4524</v>
      </c>
      <c r="B3171" s="239" t="s">
        <v>5060</v>
      </c>
      <c r="C3171" s="291" t="s">
        <v>1300</v>
      </c>
      <c r="P3171" s="291" t="s">
        <v>1300</v>
      </c>
      <c r="Q3171" s="239" t="s">
        <v>5060</v>
      </c>
    </row>
    <row r="3172" spans="1:17">
      <c r="A3172" s="290" t="s">
        <v>4519</v>
      </c>
      <c r="B3172" s="290" t="s">
        <v>5299</v>
      </c>
      <c r="C3172" s="290" t="s">
        <v>1565</v>
      </c>
      <c r="P3172" s="290" t="s">
        <v>1565</v>
      </c>
      <c r="Q3172" s="290" t="s">
        <v>5299</v>
      </c>
    </row>
    <row r="3173" spans="1:17">
      <c r="A3173" s="239" t="s">
        <v>4524</v>
      </c>
      <c r="B3173" s="239" t="s">
        <v>4755</v>
      </c>
      <c r="C3173" s="291" t="s">
        <v>974</v>
      </c>
      <c r="P3173" s="291" t="s">
        <v>974</v>
      </c>
      <c r="Q3173" s="239" t="s">
        <v>4755</v>
      </c>
    </row>
    <row r="3174" spans="1:17">
      <c r="A3174" s="292" t="s">
        <v>4077</v>
      </c>
      <c r="B3174" s="239" t="s">
        <v>6469</v>
      </c>
      <c r="C3174" s="291" t="s">
        <v>2589</v>
      </c>
      <c r="P3174" s="291" t="s">
        <v>2589</v>
      </c>
      <c r="Q3174" s="239" t="s">
        <v>6469</v>
      </c>
    </row>
    <row r="3175" spans="1:17">
      <c r="A3175" s="290" t="s">
        <v>4519</v>
      </c>
      <c r="B3175" s="290" t="s">
        <v>5224</v>
      </c>
      <c r="C3175" s="290" t="s">
        <v>1480</v>
      </c>
      <c r="P3175" s="290" t="s">
        <v>1480</v>
      </c>
      <c r="Q3175" s="290" t="s">
        <v>5224</v>
      </c>
    </row>
    <row r="3176" spans="1:17">
      <c r="A3176" s="292" t="s">
        <v>4077</v>
      </c>
      <c r="B3176" s="239" t="s">
        <v>6562</v>
      </c>
      <c r="C3176" s="291" t="s">
        <v>2693</v>
      </c>
      <c r="P3176" s="291" t="s">
        <v>2693</v>
      </c>
      <c r="Q3176" s="239" t="s">
        <v>6562</v>
      </c>
    </row>
    <row r="3177" spans="1:17">
      <c r="A3177" s="292" t="s">
        <v>4077</v>
      </c>
      <c r="B3177" s="239" t="s">
        <v>6401</v>
      </c>
      <c r="C3177" s="291" t="s">
        <v>2519</v>
      </c>
      <c r="P3177" s="291" t="s">
        <v>2519</v>
      </c>
      <c r="Q3177" s="239" t="s">
        <v>6401</v>
      </c>
    </row>
    <row r="3178" spans="1:17">
      <c r="A3178" s="292" t="s">
        <v>4077</v>
      </c>
      <c r="B3178" s="239" t="s">
        <v>6405</v>
      </c>
      <c r="C3178" s="291" t="s">
        <v>2523</v>
      </c>
      <c r="P3178" s="291" t="s">
        <v>2523</v>
      </c>
      <c r="Q3178" s="239" t="s">
        <v>6405</v>
      </c>
    </row>
    <row r="3179" spans="1:17">
      <c r="A3179" s="292" t="s">
        <v>4077</v>
      </c>
      <c r="B3179" s="239" t="s">
        <v>6403</v>
      </c>
      <c r="C3179" s="291" t="s">
        <v>2521</v>
      </c>
      <c r="P3179" s="291" t="s">
        <v>2521</v>
      </c>
      <c r="Q3179" s="239" t="s">
        <v>6403</v>
      </c>
    </row>
    <row r="3180" spans="1:17">
      <c r="A3180" s="292" t="s">
        <v>4077</v>
      </c>
      <c r="B3180" s="239" t="s">
        <v>6404</v>
      </c>
      <c r="C3180" s="291" t="s">
        <v>2522</v>
      </c>
      <c r="P3180" s="291" t="s">
        <v>2522</v>
      </c>
      <c r="Q3180" s="239" t="s">
        <v>6404</v>
      </c>
    </row>
    <row r="3181" spans="1:17">
      <c r="A3181" s="292" t="s">
        <v>4077</v>
      </c>
      <c r="B3181" s="239" t="s">
        <v>6402</v>
      </c>
      <c r="C3181" s="291" t="s">
        <v>2520</v>
      </c>
      <c r="P3181" s="291" t="s">
        <v>2520</v>
      </c>
      <c r="Q3181" s="239" t="s">
        <v>6402</v>
      </c>
    </row>
    <row r="3182" spans="1:17">
      <c r="A3182" s="239" t="s">
        <v>4519</v>
      </c>
      <c r="B3182" s="239" t="s">
        <v>5513</v>
      </c>
      <c r="C3182" s="291" t="s">
        <v>5514</v>
      </c>
      <c r="P3182" s="291" t="s">
        <v>5514</v>
      </c>
      <c r="Q3182" s="239" t="s">
        <v>5513</v>
      </c>
    </row>
    <row r="3183" spans="1:17">
      <c r="A3183" s="292" t="s">
        <v>4405</v>
      </c>
      <c r="B3183" s="239" t="s">
        <v>632</v>
      </c>
      <c r="C3183" s="291" t="s">
        <v>631</v>
      </c>
      <c r="P3183" s="291" t="s">
        <v>631</v>
      </c>
      <c r="Q3183" s="239" t="s">
        <v>632</v>
      </c>
    </row>
    <row r="3184" spans="1:17">
      <c r="A3184" s="239" t="s">
        <v>7623</v>
      </c>
      <c r="B3184" s="239" t="s">
        <v>7696</v>
      </c>
      <c r="C3184" s="291" t="s">
        <v>3799</v>
      </c>
      <c r="P3184" s="291" t="s">
        <v>3799</v>
      </c>
      <c r="Q3184" s="239" t="s">
        <v>7696</v>
      </c>
    </row>
    <row r="3185" spans="1:17">
      <c r="A3185" s="239" t="s">
        <v>7623</v>
      </c>
      <c r="B3185" s="239" t="s">
        <v>3828</v>
      </c>
      <c r="C3185" s="291" t="s">
        <v>3827</v>
      </c>
      <c r="P3185" s="291" t="s">
        <v>3827</v>
      </c>
      <c r="Q3185" s="239" t="s">
        <v>3828</v>
      </c>
    </row>
    <row r="3186" spans="1:17">
      <c r="A3186" s="239" t="s">
        <v>7623</v>
      </c>
      <c r="B3186" s="239" t="s">
        <v>7695</v>
      </c>
      <c r="C3186" s="291" t="s">
        <v>3798</v>
      </c>
      <c r="P3186" s="291" t="s">
        <v>3798</v>
      </c>
      <c r="Q3186" s="239" t="s">
        <v>7695</v>
      </c>
    </row>
    <row r="3187" spans="1:17">
      <c r="A3187" s="239" t="s">
        <v>4524</v>
      </c>
      <c r="B3187" s="239" t="s">
        <v>4712</v>
      </c>
      <c r="C3187" s="291" t="s">
        <v>928</v>
      </c>
      <c r="P3187" s="291" t="s">
        <v>928</v>
      </c>
      <c r="Q3187" s="239" t="s">
        <v>4712</v>
      </c>
    </row>
    <row r="3188" spans="1:17">
      <c r="A3188" s="239" t="s">
        <v>4524</v>
      </c>
      <c r="B3188" s="239" t="s">
        <v>4712</v>
      </c>
      <c r="C3188" s="291" t="s">
        <v>1031</v>
      </c>
      <c r="P3188" s="291" t="s">
        <v>1031</v>
      </c>
      <c r="Q3188" s="239" t="s">
        <v>4712</v>
      </c>
    </row>
    <row r="3189" spans="1:17">
      <c r="A3189" s="290" t="s">
        <v>4519</v>
      </c>
      <c r="B3189" s="290" t="s">
        <v>5152</v>
      </c>
      <c r="C3189" s="290" t="s">
        <v>1401</v>
      </c>
      <c r="P3189" s="290" t="s">
        <v>1401</v>
      </c>
      <c r="Q3189" s="290" t="s">
        <v>5152</v>
      </c>
    </row>
    <row r="3190" spans="1:17">
      <c r="A3190" s="239" t="s">
        <v>5665</v>
      </c>
      <c r="B3190" s="239" t="s">
        <v>5748</v>
      </c>
      <c r="C3190" s="291" t="s">
        <v>1860</v>
      </c>
      <c r="P3190" s="291" t="s">
        <v>1860</v>
      </c>
      <c r="Q3190" s="239" t="s">
        <v>5748</v>
      </c>
    </row>
    <row r="3191" spans="1:17">
      <c r="A3191" s="239" t="s">
        <v>7623</v>
      </c>
      <c r="B3191" s="239" t="s">
        <v>7697</v>
      </c>
      <c r="C3191" s="291" t="s">
        <v>3800</v>
      </c>
      <c r="P3191" s="291" t="s">
        <v>3800</v>
      </c>
      <c r="Q3191" s="239" t="s">
        <v>7697</v>
      </c>
    </row>
    <row r="3192" spans="1:17">
      <c r="A3192" s="292" t="s">
        <v>4077</v>
      </c>
      <c r="B3192" s="239" t="s">
        <v>6621</v>
      </c>
      <c r="C3192" s="291" t="s">
        <v>2756</v>
      </c>
      <c r="P3192" s="291" t="s">
        <v>2756</v>
      </c>
      <c r="Q3192" s="239" t="s">
        <v>6621</v>
      </c>
    </row>
    <row r="3193" spans="1:17">
      <c r="A3193" s="239" t="s">
        <v>7623</v>
      </c>
      <c r="B3193" s="239" t="s">
        <v>7769</v>
      </c>
      <c r="C3193" s="291" t="s">
        <v>3880</v>
      </c>
      <c r="P3193" s="291" t="s">
        <v>3880</v>
      </c>
      <c r="Q3193" s="239" t="s">
        <v>7769</v>
      </c>
    </row>
    <row r="3194" spans="1:17">
      <c r="A3194" s="290" t="s">
        <v>4076</v>
      </c>
      <c r="B3194" s="290" t="s">
        <v>6260</v>
      </c>
      <c r="C3194" s="290" t="s">
        <v>2381</v>
      </c>
      <c r="P3194" s="290" t="s">
        <v>2381</v>
      </c>
      <c r="Q3194" s="290" t="s">
        <v>6260</v>
      </c>
    </row>
    <row r="3195" spans="1:17">
      <c r="A3195" s="290" t="s">
        <v>4519</v>
      </c>
      <c r="B3195" s="290" t="s">
        <v>5162</v>
      </c>
      <c r="C3195" s="290" t="s">
        <v>1411</v>
      </c>
      <c r="P3195" s="290" t="s">
        <v>1411</v>
      </c>
      <c r="Q3195" s="290" t="s">
        <v>5162</v>
      </c>
    </row>
    <row r="3196" spans="1:17">
      <c r="A3196" s="290" t="s">
        <v>4519</v>
      </c>
      <c r="B3196" s="290" t="s">
        <v>5164</v>
      </c>
      <c r="C3196" s="290" t="s">
        <v>1413</v>
      </c>
      <c r="P3196" s="290" t="s">
        <v>1413</v>
      </c>
      <c r="Q3196" s="290" t="s">
        <v>5164</v>
      </c>
    </row>
    <row r="3197" spans="1:17">
      <c r="A3197" s="290" t="s">
        <v>4519</v>
      </c>
      <c r="B3197" s="290" t="s">
        <v>5221</v>
      </c>
      <c r="C3197" s="290" t="s">
        <v>1477</v>
      </c>
      <c r="P3197" s="290" t="s">
        <v>1477</v>
      </c>
      <c r="Q3197" s="290" t="s">
        <v>5221</v>
      </c>
    </row>
    <row r="3198" spans="1:17">
      <c r="A3198" s="239" t="s">
        <v>5665</v>
      </c>
      <c r="B3198" s="239" t="s">
        <v>7453</v>
      </c>
      <c r="C3198" s="291" t="s">
        <v>3561</v>
      </c>
      <c r="P3198" s="291" t="s">
        <v>3561</v>
      </c>
      <c r="Q3198" s="239" t="s">
        <v>7453</v>
      </c>
    </row>
    <row r="3199" spans="1:17">
      <c r="A3199" s="239" t="s">
        <v>4524</v>
      </c>
      <c r="B3199" s="239" t="s">
        <v>4740</v>
      </c>
      <c r="C3199" s="291" t="s">
        <v>958</v>
      </c>
      <c r="P3199" s="291" t="s">
        <v>958</v>
      </c>
      <c r="Q3199" s="239" t="s">
        <v>4740</v>
      </c>
    </row>
    <row r="3200" spans="1:17">
      <c r="A3200" s="290" t="s">
        <v>4519</v>
      </c>
      <c r="B3200" s="290" t="s">
        <v>4987</v>
      </c>
      <c r="C3200" s="290" t="s">
        <v>1215</v>
      </c>
      <c r="P3200" s="290" t="s">
        <v>1215</v>
      </c>
      <c r="Q3200" s="290" t="s">
        <v>4987</v>
      </c>
    </row>
    <row r="3201" spans="1:17">
      <c r="A3201" s="239" t="s">
        <v>4524</v>
      </c>
      <c r="B3201" s="239" t="s">
        <v>4853</v>
      </c>
      <c r="C3201" s="291" t="s">
        <v>1078</v>
      </c>
      <c r="P3201" s="291" t="s">
        <v>1078</v>
      </c>
      <c r="Q3201" s="239" t="s">
        <v>4853</v>
      </c>
    </row>
    <row r="3202" spans="1:17">
      <c r="A3202" s="239" t="s">
        <v>4524</v>
      </c>
      <c r="B3202" s="239" t="s">
        <v>4685</v>
      </c>
      <c r="C3202" s="291" t="s">
        <v>901</v>
      </c>
      <c r="P3202" s="291" t="s">
        <v>901</v>
      </c>
      <c r="Q3202" s="239" t="s">
        <v>4685</v>
      </c>
    </row>
    <row r="3203" spans="1:17">
      <c r="A3203" s="290" t="s">
        <v>4519</v>
      </c>
      <c r="B3203" s="290" t="s">
        <v>5113</v>
      </c>
      <c r="C3203" s="290" t="s">
        <v>1356</v>
      </c>
      <c r="P3203" s="290" t="s">
        <v>1356</v>
      </c>
      <c r="Q3203" s="290" t="s">
        <v>5113</v>
      </c>
    </row>
    <row r="3204" spans="1:17">
      <c r="A3204" s="290" t="s">
        <v>4519</v>
      </c>
      <c r="B3204" s="290" t="s">
        <v>5148</v>
      </c>
      <c r="C3204" s="290" t="s">
        <v>1397</v>
      </c>
      <c r="P3204" s="290" t="s">
        <v>1397</v>
      </c>
      <c r="Q3204" s="290" t="s">
        <v>5148</v>
      </c>
    </row>
    <row r="3205" spans="1:17">
      <c r="A3205" s="239" t="s">
        <v>7623</v>
      </c>
      <c r="B3205" s="239" t="s">
        <v>7706</v>
      </c>
      <c r="C3205" s="291" t="s">
        <v>3809</v>
      </c>
      <c r="P3205" s="291" t="s">
        <v>3809</v>
      </c>
      <c r="Q3205" s="239" t="s">
        <v>7706</v>
      </c>
    </row>
    <row r="3206" spans="1:17">
      <c r="A3206" s="290" t="s">
        <v>4076</v>
      </c>
      <c r="B3206" s="290" t="s">
        <v>4329</v>
      </c>
      <c r="C3206" s="290" t="s">
        <v>548</v>
      </c>
      <c r="P3206" s="290" t="s">
        <v>548</v>
      </c>
      <c r="Q3206" s="290" t="s">
        <v>4329</v>
      </c>
    </row>
    <row r="3207" spans="1:17">
      <c r="A3207" s="290" t="s">
        <v>4519</v>
      </c>
      <c r="B3207" s="290" t="s">
        <v>5161</v>
      </c>
      <c r="C3207" s="290" t="s">
        <v>1410</v>
      </c>
      <c r="P3207" s="290" t="s">
        <v>1410</v>
      </c>
      <c r="Q3207" s="290" t="s">
        <v>5161</v>
      </c>
    </row>
    <row r="3208" spans="1:17">
      <c r="A3208" s="290" t="s">
        <v>4519</v>
      </c>
      <c r="B3208" s="290" t="s">
        <v>5169</v>
      </c>
      <c r="C3208" s="290" t="s">
        <v>1418</v>
      </c>
      <c r="P3208" s="290" t="s">
        <v>1418</v>
      </c>
      <c r="Q3208" s="290" t="s">
        <v>5169</v>
      </c>
    </row>
    <row r="3209" spans="1:17">
      <c r="A3209" s="239" t="s">
        <v>4524</v>
      </c>
      <c r="B3209" s="239" t="s">
        <v>5303</v>
      </c>
      <c r="C3209" s="291" t="s">
        <v>1571</v>
      </c>
      <c r="P3209" s="291" t="s">
        <v>1571</v>
      </c>
      <c r="Q3209" s="239" t="s">
        <v>5303</v>
      </c>
    </row>
    <row r="3210" spans="1:17">
      <c r="A3210" s="290" t="s">
        <v>4519</v>
      </c>
      <c r="B3210" s="290" t="s">
        <v>4937</v>
      </c>
      <c r="C3210" s="290" t="s">
        <v>1163</v>
      </c>
      <c r="P3210" s="290" t="s">
        <v>1163</v>
      </c>
      <c r="Q3210" s="290" t="s">
        <v>4937</v>
      </c>
    </row>
    <row r="3211" spans="1:17">
      <c r="A3211" s="290" t="s">
        <v>4519</v>
      </c>
      <c r="B3211" s="290" t="s">
        <v>5080</v>
      </c>
      <c r="C3211" s="290" t="s">
        <v>1320</v>
      </c>
      <c r="P3211" s="290" t="s">
        <v>1320</v>
      </c>
      <c r="Q3211" s="290" t="s">
        <v>5080</v>
      </c>
    </row>
    <row r="3212" spans="1:17">
      <c r="A3212" s="239" t="s">
        <v>4524</v>
      </c>
      <c r="B3212" s="239" t="s">
        <v>5039</v>
      </c>
      <c r="C3212" s="291" t="s">
        <v>1273</v>
      </c>
      <c r="P3212" s="291" t="s">
        <v>1273</v>
      </c>
      <c r="Q3212" s="239" t="s">
        <v>5039</v>
      </c>
    </row>
    <row r="3213" spans="1:17">
      <c r="A3213" s="239" t="s">
        <v>4524</v>
      </c>
      <c r="B3213" s="239" t="s">
        <v>5322</v>
      </c>
      <c r="C3213" s="291" t="s">
        <v>1594</v>
      </c>
      <c r="P3213" s="291" t="s">
        <v>1594</v>
      </c>
      <c r="Q3213" s="239" t="s">
        <v>5322</v>
      </c>
    </row>
    <row r="3214" spans="1:17">
      <c r="A3214" s="239" t="s">
        <v>4524</v>
      </c>
      <c r="B3214" s="239" t="s">
        <v>5547</v>
      </c>
      <c r="C3214" s="291" t="s">
        <v>5548</v>
      </c>
      <c r="P3214" s="291" t="s">
        <v>5548</v>
      </c>
      <c r="Q3214" s="239" t="s">
        <v>5547</v>
      </c>
    </row>
    <row r="3215" spans="1:17">
      <c r="A3215" s="292" t="s">
        <v>4077</v>
      </c>
      <c r="B3215" s="239" t="s">
        <v>6614</v>
      </c>
      <c r="C3215" s="291" t="s">
        <v>2747</v>
      </c>
      <c r="P3215" s="291" t="s">
        <v>2747</v>
      </c>
      <c r="Q3215" s="239" t="s">
        <v>6614</v>
      </c>
    </row>
    <row r="3216" spans="1:17">
      <c r="A3216" s="290" t="s">
        <v>4519</v>
      </c>
      <c r="B3216" s="290" t="s">
        <v>5192</v>
      </c>
      <c r="C3216" s="290" t="s">
        <v>1446</v>
      </c>
      <c r="P3216" s="290" t="s">
        <v>1446</v>
      </c>
      <c r="Q3216" s="290" t="s">
        <v>5192</v>
      </c>
    </row>
    <row r="3217" spans="1:17">
      <c r="A3217" s="292" t="s">
        <v>4077</v>
      </c>
      <c r="B3217" s="239" t="s">
        <v>6447</v>
      </c>
      <c r="C3217" s="291" t="s">
        <v>2567</v>
      </c>
      <c r="P3217" s="291" t="s">
        <v>2567</v>
      </c>
      <c r="Q3217" s="239" t="s">
        <v>6447</v>
      </c>
    </row>
    <row r="3218" spans="1:17">
      <c r="A3218" s="239" t="s">
        <v>7623</v>
      </c>
      <c r="B3218" s="239" t="s">
        <v>7905</v>
      </c>
      <c r="C3218" s="291" t="s">
        <v>4068</v>
      </c>
      <c r="P3218" s="291" t="s">
        <v>4068</v>
      </c>
      <c r="Q3218" s="239" t="s">
        <v>7905</v>
      </c>
    </row>
    <row r="3219" spans="1:17">
      <c r="A3219" s="290" t="s">
        <v>4519</v>
      </c>
      <c r="B3219" s="290" t="s">
        <v>4981</v>
      </c>
      <c r="C3219" s="290" t="s">
        <v>1209</v>
      </c>
      <c r="P3219" s="290" t="s">
        <v>1209</v>
      </c>
      <c r="Q3219" s="290" t="s">
        <v>4981</v>
      </c>
    </row>
    <row r="3220" spans="1:17">
      <c r="A3220" s="290" t="s">
        <v>4519</v>
      </c>
      <c r="B3220" s="290" t="s">
        <v>4984</v>
      </c>
      <c r="C3220" s="290" t="s">
        <v>1212</v>
      </c>
      <c r="P3220" s="290" t="s">
        <v>1212</v>
      </c>
      <c r="Q3220" s="290" t="s">
        <v>4984</v>
      </c>
    </row>
    <row r="3221" spans="1:17">
      <c r="A3221" s="290" t="s">
        <v>4519</v>
      </c>
      <c r="B3221" s="290" t="s">
        <v>5027</v>
      </c>
      <c r="C3221" s="290" t="s">
        <v>1261</v>
      </c>
      <c r="P3221" s="290" t="s">
        <v>1261</v>
      </c>
      <c r="Q3221" s="290" t="s">
        <v>5027</v>
      </c>
    </row>
    <row r="3222" spans="1:17">
      <c r="A3222" s="239" t="s">
        <v>4524</v>
      </c>
      <c r="B3222" s="239" t="s">
        <v>5115</v>
      </c>
      <c r="C3222" s="291" t="s">
        <v>1358</v>
      </c>
      <c r="P3222" s="291" t="s">
        <v>1358</v>
      </c>
      <c r="Q3222" s="239" t="s">
        <v>5115</v>
      </c>
    </row>
    <row r="3223" spans="1:17">
      <c r="A3223" s="290" t="s">
        <v>4076</v>
      </c>
      <c r="B3223" s="290" t="s">
        <v>5897</v>
      </c>
      <c r="C3223" s="290" t="s">
        <v>1988</v>
      </c>
      <c r="P3223" s="290" t="s">
        <v>1988</v>
      </c>
      <c r="Q3223" s="290" t="s">
        <v>5897</v>
      </c>
    </row>
    <row r="3224" spans="1:17">
      <c r="A3224" s="239" t="s">
        <v>7623</v>
      </c>
      <c r="B3224" s="239" t="s">
        <v>7722</v>
      </c>
      <c r="C3224" s="291" t="s">
        <v>3825</v>
      </c>
      <c r="P3224" s="291" t="s">
        <v>3825</v>
      </c>
      <c r="Q3224" s="239" t="s">
        <v>7722</v>
      </c>
    </row>
    <row r="3225" spans="1:17">
      <c r="A3225" s="292" t="s">
        <v>4077</v>
      </c>
      <c r="B3225" s="239" t="s">
        <v>6450</v>
      </c>
      <c r="C3225" s="291" t="s">
        <v>2570</v>
      </c>
      <c r="P3225" s="291" t="s">
        <v>2570</v>
      </c>
      <c r="Q3225" s="239" t="s">
        <v>6450</v>
      </c>
    </row>
    <row r="3226" spans="1:17">
      <c r="A3226" s="292" t="s">
        <v>4077</v>
      </c>
      <c r="B3226" s="239" t="s">
        <v>6449</v>
      </c>
      <c r="C3226" s="291" t="s">
        <v>2569</v>
      </c>
      <c r="P3226" s="291" t="s">
        <v>2569</v>
      </c>
      <c r="Q3226" s="239" t="s">
        <v>6449</v>
      </c>
    </row>
    <row r="3227" spans="1:17">
      <c r="A3227" s="290" t="s">
        <v>4519</v>
      </c>
      <c r="B3227" s="290" t="s">
        <v>4974</v>
      </c>
      <c r="C3227" s="290" t="s">
        <v>1202</v>
      </c>
      <c r="P3227" s="290" t="s">
        <v>1202</v>
      </c>
      <c r="Q3227" s="290" t="s">
        <v>4974</v>
      </c>
    </row>
    <row r="3228" spans="1:17">
      <c r="A3228" s="239" t="s">
        <v>4524</v>
      </c>
      <c r="B3228" s="239" t="s">
        <v>5515</v>
      </c>
      <c r="C3228" s="291" t="s">
        <v>5516</v>
      </c>
      <c r="P3228" s="291" t="s">
        <v>5516</v>
      </c>
      <c r="Q3228" s="239" t="s">
        <v>5515</v>
      </c>
    </row>
    <row r="3229" spans="1:17">
      <c r="A3229" s="239" t="s">
        <v>6480</v>
      </c>
      <c r="B3229" s="239" t="s">
        <v>6674</v>
      </c>
      <c r="C3229" s="291" t="s">
        <v>2811</v>
      </c>
      <c r="P3229" s="291" t="s">
        <v>2811</v>
      </c>
      <c r="Q3229" s="239" t="s">
        <v>6674</v>
      </c>
    </row>
    <row r="3230" spans="1:17">
      <c r="A3230" s="290" t="s">
        <v>4519</v>
      </c>
      <c r="B3230" s="290" t="s">
        <v>5311</v>
      </c>
      <c r="C3230" s="290" t="s">
        <v>1581</v>
      </c>
      <c r="P3230" s="290" t="s">
        <v>1581</v>
      </c>
      <c r="Q3230" s="290" t="s">
        <v>5311</v>
      </c>
    </row>
    <row r="3231" spans="1:17">
      <c r="A3231" s="239" t="s">
        <v>6480</v>
      </c>
      <c r="B3231" s="239" t="s">
        <v>6506</v>
      </c>
      <c r="C3231" s="291" t="s">
        <v>2635</v>
      </c>
      <c r="P3231" s="291" t="s">
        <v>2635</v>
      </c>
      <c r="Q3231" s="239" t="s">
        <v>6506</v>
      </c>
    </row>
    <row r="3232" spans="1:17">
      <c r="A3232" s="239" t="s">
        <v>4524</v>
      </c>
      <c r="B3232" s="239" t="s">
        <v>4824</v>
      </c>
      <c r="C3232" s="291" t="s">
        <v>1046</v>
      </c>
      <c r="P3232" s="291" t="s">
        <v>1046</v>
      </c>
      <c r="Q3232" s="239" t="s">
        <v>4824</v>
      </c>
    </row>
    <row r="3233" spans="1:17">
      <c r="A3233" s="239" t="s">
        <v>5665</v>
      </c>
      <c r="B3233" s="239" t="s">
        <v>5725</v>
      </c>
      <c r="C3233" s="291" t="s">
        <v>1835</v>
      </c>
      <c r="P3233" s="291" t="s">
        <v>1835</v>
      </c>
      <c r="Q3233" s="239" t="s">
        <v>5725</v>
      </c>
    </row>
    <row r="3234" spans="1:17">
      <c r="A3234" s="239" t="s">
        <v>4524</v>
      </c>
      <c r="B3234" s="239" t="s">
        <v>5055</v>
      </c>
      <c r="C3234" s="291" t="s">
        <v>1295</v>
      </c>
      <c r="P3234" s="291" t="s">
        <v>1295</v>
      </c>
      <c r="Q3234" s="239" t="s">
        <v>5055</v>
      </c>
    </row>
    <row r="3235" spans="1:17">
      <c r="A3235" s="239" t="s">
        <v>4524</v>
      </c>
      <c r="B3235" s="239" t="s">
        <v>4686</v>
      </c>
      <c r="C3235" s="291" t="s">
        <v>902</v>
      </c>
      <c r="P3235" s="291" t="s">
        <v>902</v>
      </c>
      <c r="Q3235" s="239" t="s">
        <v>4686</v>
      </c>
    </row>
    <row r="3236" spans="1:17">
      <c r="A3236" s="290" t="s">
        <v>4519</v>
      </c>
      <c r="B3236" s="290" t="s">
        <v>5106</v>
      </c>
      <c r="C3236" s="290" t="s">
        <v>1349</v>
      </c>
      <c r="P3236" s="290" t="s">
        <v>1349</v>
      </c>
      <c r="Q3236" s="290" t="s">
        <v>5106</v>
      </c>
    </row>
    <row r="3237" spans="1:17">
      <c r="A3237" s="239" t="s">
        <v>4524</v>
      </c>
      <c r="B3237" s="239" t="s">
        <v>4687</v>
      </c>
      <c r="C3237" s="291" t="s">
        <v>903</v>
      </c>
      <c r="P3237" s="291" t="s">
        <v>903</v>
      </c>
      <c r="Q3237" s="239" t="s">
        <v>4687</v>
      </c>
    </row>
    <row r="3238" spans="1:17">
      <c r="A3238" s="290" t="s">
        <v>4519</v>
      </c>
      <c r="B3238" s="290" t="s">
        <v>5016</v>
      </c>
      <c r="C3238" s="290" t="s">
        <v>1248</v>
      </c>
      <c r="P3238" s="290" t="s">
        <v>1248</v>
      </c>
      <c r="Q3238" s="290" t="s">
        <v>5016</v>
      </c>
    </row>
    <row r="3239" spans="1:17">
      <c r="A3239" s="290" t="s">
        <v>4519</v>
      </c>
      <c r="B3239" s="290" t="s">
        <v>5275</v>
      </c>
      <c r="C3239" s="290" t="s">
        <v>1535</v>
      </c>
      <c r="P3239" s="290" t="s">
        <v>1535</v>
      </c>
      <c r="Q3239" s="290" t="s">
        <v>5275</v>
      </c>
    </row>
    <row r="3240" spans="1:17">
      <c r="A3240" s="239" t="s">
        <v>4524</v>
      </c>
      <c r="B3240" s="239" t="s">
        <v>5102</v>
      </c>
      <c r="C3240" s="291" t="s">
        <v>1345</v>
      </c>
      <c r="P3240" s="291" t="s">
        <v>1345</v>
      </c>
      <c r="Q3240" s="239" t="s">
        <v>5102</v>
      </c>
    </row>
    <row r="3241" spans="1:17">
      <c r="A3241" s="239" t="s">
        <v>6480</v>
      </c>
      <c r="B3241" s="239" t="s">
        <v>6676</v>
      </c>
      <c r="C3241" s="291" t="s">
        <v>2813</v>
      </c>
      <c r="P3241" s="291" t="s">
        <v>2813</v>
      </c>
      <c r="Q3241" s="239" t="s">
        <v>6676</v>
      </c>
    </row>
    <row r="3242" spans="1:17">
      <c r="A3242" s="239" t="s">
        <v>4524</v>
      </c>
      <c r="B3242" s="239" t="s">
        <v>4907</v>
      </c>
      <c r="C3242" s="291" t="s">
        <v>1132</v>
      </c>
      <c r="P3242" s="291" t="s">
        <v>1132</v>
      </c>
      <c r="Q3242" s="239" t="s">
        <v>4907</v>
      </c>
    </row>
    <row r="3243" spans="1:17">
      <c r="A3243" s="239" t="s">
        <v>4524</v>
      </c>
      <c r="B3243" s="239" t="s">
        <v>5129</v>
      </c>
      <c r="C3243" s="291" t="s">
        <v>1374</v>
      </c>
      <c r="P3243" s="291" t="s">
        <v>1374</v>
      </c>
      <c r="Q3243" s="239" t="s">
        <v>5129</v>
      </c>
    </row>
    <row r="3244" spans="1:17">
      <c r="A3244" s="290" t="s">
        <v>4519</v>
      </c>
      <c r="B3244" s="290" t="s">
        <v>5025</v>
      </c>
      <c r="C3244" s="290" t="s">
        <v>1259</v>
      </c>
      <c r="P3244" s="290" t="s">
        <v>1259</v>
      </c>
      <c r="Q3244" s="290" t="s">
        <v>5025</v>
      </c>
    </row>
    <row r="3245" spans="1:17">
      <c r="A3245" s="290" t="s">
        <v>4519</v>
      </c>
      <c r="B3245" s="290" t="s">
        <v>5024</v>
      </c>
      <c r="C3245" s="290" t="s">
        <v>1258</v>
      </c>
      <c r="P3245" s="290" t="s">
        <v>1258</v>
      </c>
      <c r="Q3245" s="290" t="s">
        <v>5024</v>
      </c>
    </row>
    <row r="3246" spans="1:17">
      <c r="A3246" s="239" t="s">
        <v>4524</v>
      </c>
      <c r="B3246" s="239" t="s">
        <v>4752</v>
      </c>
      <c r="C3246" s="291" t="s">
        <v>971</v>
      </c>
      <c r="P3246" s="291" t="s">
        <v>971</v>
      </c>
      <c r="Q3246" s="239" t="s">
        <v>4752</v>
      </c>
    </row>
    <row r="3247" spans="1:17">
      <c r="A3247" s="239" t="s">
        <v>4524</v>
      </c>
      <c r="B3247" s="239" t="s">
        <v>4739</v>
      </c>
      <c r="C3247" s="291" t="s">
        <v>957</v>
      </c>
      <c r="P3247" s="291" t="s">
        <v>957</v>
      </c>
      <c r="Q3247" s="239" t="s">
        <v>4739</v>
      </c>
    </row>
    <row r="3248" spans="1:17">
      <c r="A3248" s="239" t="s">
        <v>4524</v>
      </c>
      <c r="B3248" s="239" t="s">
        <v>4800</v>
      </c>
      <c r="C3248" s="291" t="s">
        <v>1019</v>
      </c>
      <c r="P3248" s="291" t="s">
        <v>1019</v>
      </c>
      <c r="Q3248" s="239" t="s">
        <v>4800</v>
      </c>
    </row>
    <row r="3249" spans="1:17">
      <c r="A3249" s="239" t="s">
        <v>4524</v>
      </c>
      <c r="B3249" s="239" t="s">
        <v>4823</v>
      </c>
      <c r="C3249" s="291" t="s">
        <v>1045</v>
      </c>
      <c r="P3249" s="291" t="s">
        <v>1045</v>
      </c>
      <c r="Q3249" s="239" t="s">
        <v>4823</v>
      </c>
    </row>
    <row r="3250" spans="1:17">
      <c r="A3250" s="290" t="s">
        <v>4076</v>
      </c>
      <c r="B3250" s="290" t="s">
        <v>6303</v>
      </c>
      <c r="C3250" s="290" t="s">
        <v>2426</v>
      </c>
      <c r="P3250" s="290" t="s">
        <v>2426</v>
      </c>
      <c r="Q3250" s="290" t="s">
        <v>6303</v>
      </c>
    </row>
    <row r="3251" spans="1:17">
      <c r="A3251" s="290" t="s">
        <v>4076</v>
      </c>
      <c r="B3251" s="290" t="s">
        <v>4706</v>
      </c>
      <c r="C3251" s="290" t="s">
        <v>922</v>
      </c>
      <c r="P3251" s="290" t="s">
        <v>922</v>
      </c>
      <c r="Q3251" s="290" t="s">
        <v>4706</v>
      </c>
    </row>
    <row r="3252" spans="1:17">
      <c r="A3252" s="239" t="s">
        <v>7623</v>
      </c>
      <c r="B3252" s="239" t="s">
        <v>7698</v>
      </c>
      <c r="C3252" s="291" t="s">
        <v>3801</v>
      </c>
      <c r="P3252" s="291" t="s">
        <v>3801</v>
      </c>
      <c r="Q3252" s="239" t="s">
        <v>7698</v>
      </c>
    </row>
    <row r="3253" spans="1:17">
      <c r="A3253" s="239" t="s">
        <v>7623</v>
      </c>
      <c r="B3253" s="239" t="s">
        <v>7699</v>
      </c>
      <c r="C3253" s="291" t="s">
        <v>3802</v>
      </c>
      <c r="P3253" s="291" t="s">
        <v>3802</v>
      </c>
      <c r="Q3253" s="239" t="s">
        <v>7699</v>
      </c>
    </row>
    <row r="3254" spans="1:17">
      <c r="A3254" s="290" t="s">
        <v>4519</v>
      </c>
      <c r="B3254" s="290" t="s">
        <v>5256</v>
      </c>
      <c r="C3254" s="290" t="s">
        <v>1512</v>
      </c>
      <c r="P3254" s="290" t="s">
        <v>1512</v>
      </c>
      <c r="Q3254" s="290" t="s">
        <v>5256</v>
      </c>
    </row>
    <row r="3255" spans="1:17">
      <c r="A3255" s="239" t="s">
        <v>4524</v>
      </c>
      <c r="B3255" s="239" t="s">
        <v>5004</v>
      </c>
      <c r="C3255" s="291" t="s">
        <v>1236</v>
      </c>
      <c r="P3255" s="291" t="s">
        <v>1236</v>
      </c>
      <c r="Q3255" s="239" t="s">
        <v>5004</v>
      </c>
    </row>
    <row r="3256" spans="1:17">
      <c r="A3256" s="239" t="s">
        <v>7623</v>
      </c>
      <c r="B3256" s="239" t="s">
        <v>7779</v>
      </c>
      <c r="C3256" s="291" t="s">
        <v>3894</v>
      </c>
      <c r="P3256" s="291" t="s">
        <v>3894</v>
      </c>
      <c r="Q3256" s="239" t="s">
        <v>7779</v>
      </c>
    </row>
    <row r="3257" spans="1:17">
      <c r="A3257" s="290" t="s">
        <v>4076</v>
      </c>
      <c r="B3257" s="290" t="s">
        <v>4333</v>
      </c>
      <c r="C3257" s="290" t="s">
        <v>553</v>
      </c>
      <c r="P3257" s="290" t="s">
        <v>553</v>
      </c>
      <c r="Q3257" s="290" t="s">
        <v>4333</v>
      </c>
    </row>
    <row r="3258" spans="1:17">
      <c r="A3258" s="290" t="s">
        <v>4076</v>
      </c>
      <c r="B3258" s="290" t="s">
        <v>4369</v>
      </c>
      <c r="C3258" s="290" t="s">
        <v>591</v>
      </c>
      <c r="P3258" s="290" t="s">
        <v>591</v>
      </c>
      <c r="Q3258" s="290" t="s">
        <v>4369</v>
      </c>
    </row>
    <row r="3259" spans="1:17">
      <c r="A3259" s="290" t="s">
        <v>4076</v>
      </c>
      <c r="B3259" s="290" t="s">
        <v>4371</v>
      </c>
      <c r="C3259" s="290" t="s">
        <v>595</v>
      </c>
      <c r="P3259" s="290" t="s">
        <v>595</v>
      </c>
      <c r="Q3259" s="290" t="s">
        <v>4371</v>
      </c>
    </row>
    <row r="3260" spans="1:17">
      <c r="A3260" s="239" t="s">
        <v>4331</v>
      </c>
      <c r="B3260" s="239" t="s">
        <v>4332</v>
      </c>
      <c r="C3260" s="291" t="s">
        <v>550</v>
      </c>
      <c r="P3260" s="291" t="s">
        <v>550</v>
      </c>
      <c r="Q3260" s="239" t="s">
        <v>4332</v>
      </c>
    </row>
    <row r="3261" spans="1:17">
      <c r="A3261" s="290" t="s">
        <v>4076</v>
      </c>
      <c r="B3261" s="290" t="s">
        <v>5662</v>
      </c>
      <c r="C3261" s="290" t="s">
        <v>1765</v>
      </c>
      <c r="P3261" s="290" t="s">
        <v>1765</v>
      </c>
      <c r="Q3261" s="290" t="s">
        <v>5662</v>
      </c>
    </row>
    <row r="3262" spans="1:17">
      <c r="A3262" s="239" t="s">
        <v>4331</v>
      </c>
      <c r="B3262" s="239" t="s">
        <v>552</v>
      </c>
      <c r="C3262" s="291" t="s">
        <v>551</v>
      </c>
      <c r="P3262" s="291" t="s">
        <v>551</v>
      </c>
      <c r="Q3262" s="239" t="s">
        <v>552</v>
      </c>
    </row>
    <row r="3263" spans="1:17">
      <c r="A3263" s="239" t="s">
        <v>7623</v>
      </c>
      <c r="B3263" s="239" t="s">
        <v>7812</v>
      </c>
      <c r="C3263" s="291" t="s">
        <v>3960</v>
      </c>
      <c r="P3263" s="291" t="s">
        <v>3960</v>
      </c>
      <c r="Q3263" s="239" t="s">
        <v>7812</v>
      </c>
    </row>
    <row r="3264" spans="1:17">
      <c r="A3264" s="239" t="s">
        <v>7623</v>
      </c>
      <c r="B3264" s="239" t="s">
        <v>7631</v>
      </c>
      <c r="C3264" s="291" t="s">
        <v>3730</v>
      </c>
      <c r="P3264" s="291" t="s">
        <v>3730</v>
      </c>
      <c r="Q3264" s="239" t="s">
        <v>7631</v>
      </c>
    </row>
    <row r="3265" spans="1:17">
      <c r="A3265" s="239" t="s">
        <v>7623</v>
      </c>
      <c r="B3265" s="239" t="s">
        <v>7630</v>
      </c>
      <c r="C3265" s="291" t="s">
        <v>3729</v>
      </c>
      <c r="P3265" s="291" t="s">
        <v>3729</v>
      </c>
      <c r="Q3265" s="239" t="s">
        <v>7630</v>
      </c>
    </row>
    <row r="3266" spans="1:17">
      <c r="A3266" s="292" t="s">
        <v>4077</v>
      </c>
      <c r="B3266" s="239" t="s">
        <v>6448</v>
      </c>
      <c r="C3266" s="291" t="s">
        <v>2568</v>
      </c>
      <c r="P3266" s="291" t="s">
        <v>2568</v>
      </c>
      <c r="Q3266" s="239" t="s">
        <v>6448</v>
      </c>
    </row>
    <row r="3267" spans="1:17">
      <c r="A3267" s="290" t="s">
        <v>4076</v>
      </c>
      <c r="B3267" s="290" t="s">
        <v>6158</v>
      </c>
      <c r="C3267" s="290" t="s">
        <v>2265</v>
      </c>
      <c r="P3267" s="290" t="s">
        <v>2265</v>
      </c>
      <c r="Q3267" s="290" t="s">
        <v>6158</v>
      </c>
    </row>
    <row r="3268" spans="1:17">
      <c r="A3268" s="239" t="s">
        <v>7623</v>
      </c>
      <c r="B3268" s="239" t="s">
        <v>7867</v>
      </c>
      <c r="C3268" s="291" t="s">
        <v>4027</v>
      </c>
      <c r="P3268" s="291" t="s">
        <v>4027</v>
      </c>
      <c r="Q3268" s="239" t="s">
        <v>7867</v>
      </c>
    </row>
    <row r="3269" spans="1:17">
      <c r="A3269" s="290" t="s">
        <v>4076</v>
      </c>
      <c r="B3269" s="290" t="s">
        <v>6265</v>
      </c>
      <c r="C3269" s="290" t="s">
        <v>2388</v>
      </c>
      <c r="P3269" s="290" t="s">
        <v>2388</v>
      </c>
      <c r="Q3269" s="290" t="s">
        <v>6265</v>
      </c>
    </row>
    <row r="3270" spans="1:17">
      <c r="A3270" s="290" t="s">
        <v>4076</v>
      </c>
      <c r="B3270" s="290" t="s">
        <v>6266</v>
      </c>
      <c r="C3270" s="290" t="s">
        <v>2389</v>
      </c>
      <c r="P3270" s="290" t="s">
        <v>2389</v>
      </c>
      <c r="Q3270" s="290" t="s">
        <v>6266</v>
      </c>
    </row>
    <row r="3271" spans="1:17">
      <c r="A3271" s="290" t="s">
        <v>4076</v>
      </c>
      <c r="B3271" s="290" t="s">
        <v>6264</v>
      </c>
      <c r="C3271" s="290" t="s">
        <v>2387</v>
      </c>
      <c r="P3271" s="290" t="s">
        <v>2387</v>
      </c>
      <c r="Q3271" s="290" t="s">
        <v>6264</v>
      </c>
    </row>
    <row r="3272" spans="1:17">
      <c r="A3272" s="290" t="s">
        <v>4076</v>
      </c>
      <c r="B3272" s="290" t="s">
        <v>6267</v>
      </c>
      <c r="C3272" s="290" t="s">
        <v>2390</v>
      </c>
      <c r="P3272" s="290" t="s">
        <v>2390</v>
      </c>
      <c r="Q3272" s="290" t="s">
        <v>6267</v>
      </c>
    </row>
    <row r="3273" spans="1:17">
      <c r="A3273" s="290" t="s">
        <v>4076</v>
      </c>
      <c r="B3273" s="290" t="s">
        <v>6263</v>
      </c>
      <c r="C3273" s="290" t="s">
        <v>2386</v>
      </c>
      <c r="P3273" s="290" t="s">
        <v>2386</v>
      </c>
      <c r="Q3273" s="290" t="s">
        <v>6263</v>
      </c>
    </row>
    <row r="3274" spans="1:17">
      <c r="A3274" s="290" t="s">
        <v>4076</v>
      </c>
      <c r="B3274" s="290" t="s">
        <v>6268</v>
      </c>
      <c r="C3274" s="290" t="s">
        <v>2391</v>
      </c>
      <c r="P3274" s="290" t="s">
        <v>2391</v>
      </c>
      <c r="Q3274" s="290" t="s">
        <v>6268</v>
      </c>
    </row>
    <row r="3275" spans="1:17">
      <c r="A3275" s="290" t="s">
        <v>4076</v>
      </c>
      <c r="B3275" s="290" t="s">
        <v>6269</v>
      </c>
      <c r="C3275" s="290" t="s">
        <v>2392</v>
      </c>
      <c r="P3275" s="290" t="s">
        <v>2392</v>
      </c>
      <c r="Q3275" s="290" t="s">
        <v>6269</v>
      </c>
    </row>
    <row r="3276" spans="1:17">
      <c r="A3276" s="290" t="s">
        <v>4076</v>
      </c>
      <c r="B3276" s="290" t="s">
        <v>6262</v>
      </c>
      <c r="C3276" s="290" t="s">
        <v>2385</v>
      </c>
      <c r="P3276" s="290" t="s">
        <v>2385</v>
      </c>
      <c r="Q3276" s="290" t="s">
        <v>6262</v>
      </c>
    </row>
    <row r="3277" spans="1:17">
      <c r="A3277" s="290" t="s">
        <v>4076</v>
      </c>
      <c r="B3277" s="290" t="s">
        <v>6261</v>
      </c>
      <c r="C3277" s="290" t="s">
        <v>2382</v>
      </c>
      <c r="P3277" s="290" t="s">
        <v>2382</v>
      </c>
      <c r="Q3277" s="290" t="s">
        <v>6261</v>
      </c>
    </row>
    <row r="3278" spans="1:17">
      <c r="A3278" s="290" t="s">
        <v>4076</v>
      </c>
      <c r="B3278" s="290" t="s">
        <v>2384</v>
      </c>
      <c r="C3278" s="290" t="s">
        <v>2383</v>
      </c>
      <c r="P3278" s="290" t="s">
        <v>2383</v>
      </c>
      <c r="Q3278" s="290" t="s">
        <v>2384</v>
      </c>
    </row>
    <row r="3279" spans="1:17">
      <c r="A3279" s="290" t="s">
        <v>4519</v>
      </c>
      <c r="B3279" s="290" t="s">
        <v>4925</v>
      </c>
      <c r="C3279" s="290" t="s">
        <v>1150</v>
      </c>
      <c r="P3279" s="290" t="s">
        <v>1150</v>
      </c>
      <c r="Q3279" s="290" t="s">
        <v>4925</v>
      </c>
    </row>
    <row r="3280" spans="1:17">
      <c r="A3280" s="290" t="s">
        <v>4519</v>
      </c>
      <c r="B3280" s="290" t="s">
        <v>5301</v>
      </c>
      <c r="C3280" s="290" t="s">
        <v>1567</v>
      </c>
      <c r="P3280" s="290" t="s">
        <v>1567</v>
      </c>
      <c r="Q3280" s="290" t="s">
        <v>5301</v>
      </c>
    </row>
    <row r="3281" spans="1:17">
      <c r="A3281" s="239" t="s">
        <v>4524</v>
      </c>
      <c r="B3281" s="239" t="s">
        <v>5357</v>
      </c>
      <c r="C3281" s="291" t="s">
        <v>1635</v>
      </c>
      <c r="P3281" s="291" t="s">
        <v>1635</v>
      </c>
      <c r="Q3281" s="239" t="s">
        <v>5357</v>
      </c>
    </row>
    <row r="3282" spans="1:17">
      <c r="A3282" s="239" t="s">
        <v>4524</v>
      </c>
      <c r="B3282" s="239" t="s">
        <v>4689</v>
      </c>
      <c r="C3282" s="291" t="s">
        <v>905</v>
      </c>
      <c r="P3282" s="291" t="s">
        <v>905</v>
      </c>
      <c r="Q3282" s="239" t="s">
        <v>4689</v>
      </c>
    </row>
    <row r="3283" spans="1:17">
      <c r="A3283" s="290" t="s">
        <v>4519</v>
      </c>
      <c r="B3283" s="290" t="s">
        <v>5280</v>
      </c>
      <c r="C3283" s="290" t="s">
        <v>1540</v>
      </c>
      <c r="P3283" s="290" t="s">
        <v>1540</v>
      </c>
      <c r="Q3283" s="290" t="s">
        <v>5280</v>
      </c>
    </row>
    <row r="3284" spans="1:17">
      <c r="A3284" s="239" t="s">
        <v>6480</v>
      </c>
      <c r="B3284" s="239" t="s">
        <v>6516</v>
      </c>
      <c r="C3284" s="291" t="s">
        <v>2645</v>
      </c>
      <c r="P3284" s="291" t="s">
        <v>2645</v>
      </c>
      <c r="Q3284" s="239" t="s">
        <v>6516</v>
      </c>
    </row>
    <row r="3285" spans="1:17">
      <c r="A3285" s="239" t="s">
        <v>4331</v>
      </c>
      <c r="B3285" s="239" t="s">
        <v>4392</v>
      </c>
      <c r="C3285" s="291" t="s">
        <v>618</v>
      </c>
      <c r="P3285" s="291" t="s">
        <v>618</v>
      </c>
      <c r="Q3285" s="239" t="s">
        <v>4392</v>
      </c>
    </row>
    <row r="3286" spans="1:17">
      <c r="A3286" s="239" t="s">
        <v>4331</v>
      </c>
      <c r="B3286" s="239" t="s">
        <v>4380</v>
      </c>
      <c r="C3286" s="291" t="s">
        <v>604</v>
      </c>
      <c r="P3286" s="291" t="s">
        <v>604</v>
      </c>
      <c r="Q3286" s="239" t="s">
        <v>4380</v>
      </c>
    </row>
    <row r="3287" spans="1:17">
      <c r="A3287" s="239" t="s">
        <v>4331</v>
      </c>
      <c r="B3287" s="239" t="s">
        <v>4390</v>
      </c>
      <c r="C3287" s="291" t="s">
        <v>616</v>
      </c>
      <c r="P3287" s="291" t="s">
        <v>616</v>
      </c>
      <c r="Q3287" s="239" t="s">
        <v>4390</v>
      </c>
    </row>
    <row r="3288" spans="1:17">
      <c r="A3288" s="239" t="s">
        <v>4331</v>
      </c>
      <c r="B3288" s="239" t="s">
        <v>4396</v>
      </c>
      <c r="C3288" s="291" t="s">
        <v>622</v>
      </c>
      <c r="P3288" s="291" t="s">
        <v>622</v>
      </c>
      <c r="Q3288" s="239" t="s">
        <v>4396</v>
      </c>
    </row>
    <row r="3289" spans="1:17">
      <c r="A3289" s="239" t="s">
        <v>4331</v>
      </c>
      <c r="B3289" s="239" t="s">
        <v>4381</v>
      </c>
      <c r="C3289" s="291" t="s">
        <v>605</v>
      </c>
      <c r="P3289" s="291" t="s">
        <v>605</v>
      </c>
      <c r="Q3289" s="239" t="s">
        <v>4381</v>
      </c>
    </row>
    <row r="3290" spans="1:17">
      <c r="A3290" s="239" t="s">
        <v>4331</v>
      </c>
      <c r="B3290" s="239" t="s">
        <v>4385</v>
      </c>
      <c r="C3290" s="291" t="s">
        <v>609</v>
      </c>
      <c r="P3290" s="291" t="s">
        <v>609</v>
      </c>
      <c r="Q3290" s="239" t="s">
        <v>4385</v>
      </c>
    </row>
    <row r="3291" spans="1:17">
      <c r="A3291" s="239" t="s">
        <v>4331</v>
      </c>
      <c r="B3291" s="239" t="s">
        <v>4397</v>
      </c>
      <c r="C3291" s="291" t="s">
        <v>623</v>
      </c>
      <c r="P3291" s="291" t="s">
        <v>623</v>
      </c>
      <c r="Q3291" s="239" t="s">
        <v>4397</v>
      </c>
    </row>
    <row r="3292" spans="1:17">
      <c r="A3292" s="239" t="s">
        <v>4331</v>
      </c>
      <c r="B3292" s="239" t="s">
        <v>4373</v>
      </c>
      <c r="C3292" s="291" t="s">
        <v>597</v>
      </c>
      <c r="P3292" s="291" t="s">
        <v>597</v>
      </c>
      <c r="Q3292" s="239" t="s">
        <v>4373</v>
      </c>
    </row>
    <row r="3293" spans="1:17">
      <c r="A3293" s="239" t="s">
        <v>4331</v>
      </c>
      <c r="B3293" s="239" t="s">
        <v>4395</v>
      </c>
      <c r="C3293" s="291" t="s">
        <v>621</v>
      </c>
      <c r="P3293" s="291" t="s">
        <v>621</v>
      </c>
      <c r="Q3293" s="239" t="s">
        <v>4395</v>
      </c>
    </row>
    <row r="3294" spans="1:17">
      <c r="A3294" s="239" t="s">
        <v>4331</v>
      </c>
      <c r="B3294" s="239" t="s">
        <v>4375</v>
      </c>
      <c r="C3294" s="291" t="s">
        <v>599</v>
      </c>
      <c r="P3294" s="291" t="s">
        <v>599</v>
      </c>
      <c r="Q3294" s="239" t="s">
        <v>4375</v>
      </c>
    </row>
    <row r="3295" spans="1:17">
      <c r="A3295" s="239" t="s">
        <v>4331</v>
      </c>
      <c r="B3295" s="239" t="s">
        <v>4374</v>
      </c>
      <c r="C3295" s="291" t="s">
        <v>598</v>
      </c>
      <c r="P3295" s="291" t="s">
        <v>598</v>
      </c>
      <c r="Q3295" s="239" t="s">
        <v>4374</v>
      </c>
    </row>
    <row r="3296" spans="1:17">
      <c r="A3296" s="239" t="s">
        <v>4331</v>
      </c>
      <c r="B3296" s="239" t="s">
        <v>4394</v>
      </c>
      <c r="C3296" s="291" t="s">
        <v>620</v>
      </c>
      <c r="P3296" s="291" t="s">
        <v>620</v>
      </c>
      <c r="Q3296" s="239" t="s">
        <v>4394</v>
      </c>
    </row>
    <row r="3297" spans="1:17">
      <c r="A3297" s="239" t="s">
        <v>4331</v>
      </c>
      <c r="B3297" s="239" t="s">
        <v>4388</v>
      </c>
      <c r="C3297" s="291" t="s">
        <v>614</v>
      </c>
      <c r="P3297" s="291" t="s">
        <v>614</v>
      </c>
      <c r="Q3297" s="239" t="s">
        <v>4388</v>
      </c>
    </row>
    <row r="3298" spans="1:17">
      <c r="A3298" s="239" t="s">
        <v>4331</v>
      </c>
      <c r="B3298" s="239" t="s">
        <v>4372</v>
      </c>
      <c r="C3298" s="291" t="s">
        <v>596</v>
      </c>
      <c r="P3298" s="291" t="s">
        <v>596</v>
      </c>
      <c r="Q3298" s="239" t="s">
        <v>4372</v>
      </c>
    </row>
    <row r="3299" spans="1:17">
      <c r="A3299" s="290" t="s">
        <v>4076</v>
      </c>
      <c r="B3299" s="290" t="s">
        <v>6174</v>
      </c>
      <c r="C3299" s="290" t="s">
        <v>2285</v>
      </c>
      <c r="P3299" s="290" t="s">
        <v>2285</v>
      </c>
      <c r="Q3299" s="290" t="s">
        <v>6174</v>
      </c>
    </row>
    <row r="3300" spans="1:17">
      <c r="A3300" s="290" t="s">
        <v>4519</v>
      </c>
      <c r="B3300" s="290" t="s">
        <v>5050</v>
      </c>
      <c r="C3300" s="290" t="s">
        <v>1287</v>
      </c>
      <c r="P3300" s="290" t="s">
        <v>1287</v>
      </c>
      <c r="Q3300" s="290" t="s">
        <v>5050</v>
      </c>
    </row>
    <row r="3301" spans="1:17">
      <c r="A3301" s="290" t="s">
        <v>4519</v>
      </c>
      <c r="B3301" s="290" t="s">
        <v>4991</v>
      </c>
      <c r="C3301" s="290" t="s">
        <v>1219</v>
      </c>
      <c r="P3301" s="290" t="s">
        <v>1219</v>
      </c>
      <c r="Q3301" s="290" t="s">
        <v>4991</v>
      </c>
    </row>
    <row r="3302" spans="1:17">
      <c r="A3302" s="290" t="s">
        <v>4519</v>
      </c>
      <c r="B3302" s="290" t="s">
        <v>5286</v>
      </c>
      <c r="C3302" s="290" t="s">
        <v>1548</v>
      </c>
      <c r="P3302" s="290" t="s">
        <v>1548</v>
      </c>
      <c r="Q3302" s="290" t="s">
        <v>5286</v>
      </c>
    </row>
    <row r="3303" spans="1:17">
      <c r="A3303" s="290" t="s">
        <v>4519</v>
      </c>
      <c r="B3303" s="290" t="s">
        <v>5338</v>
      </c>
      <c r="C3303" s="290" t="s">
        <v>1614</v>
      </c>
      <c r="P3303" s="290" t="s">
        <v>1614</v>
      </c>
      <c r="Q3303" s="290" t="s">
        <v>5338</v>
      </c>
    </row>
    <row r="3304" spans="1:17">
      <c r="A3304" s="290" t="s">
        <v>4519</v>
      </c>
      <c r="B3304" s="290" t="s">
        <v>5278</v>
      </c>
      <c r="C3304" s="290" t="s">
        <v>1538</v>
      </c>
      <c r="P3304" s="290" t="s">
        <v>1538</v>
      </c>
      <c r="Q3304" s="290" t="s">
        <v>5278</v>
      </c>
    </row>
    <row r="3305" spans="1:17">
      <c r="A3305" s="239" t="s">
        <v>4524</v>
      </c>
      <c r="B3305" s="239" t="s">
        <v>5227</v>
      </c>
      <c r="C3305" s="291" t="s">
        <v>1483</v>
      </c>
      <c r="P3305" s="291" t="s">
        <v>1483</v>
      </c>
      <c r="Q3305" s="239" t="s">
        <v>5227</v>
      </c>
    </row>
    <row r="3306" spans="1:17">
      <c r="A3306" s="290" t="s">
        <v>4519</v>
      </c>
      <c r="B3306" s="290" t="s">
        <v>5239</v>
      </c>
      <c r="C3306" s="290" t="s">
        <v>1495</v>
      </c>
      <c r="P3306" s="290" t="s">
        <v>1495</v>
      </c>
      <c r="Q3306" s="290" t="s">
        <v>5239</v>
      </c>
    </row>
    <row r="3307" spans="1:17">
      <c r="A3307" s="239" t="s">
        <v>4524</v>
      </c>
      <c r="B3307" s="239" t="s">
        <v>4750</v>
      </c>
      <c r="C3307" s="291" t="s">
        <v>969</v>
      </c>
      <c r="P3307" s="291" t="s">
        <v>969</v>
      </c>
      <c r="Q3307" s="239" t="s">
        <v>4750</v>
      </c>
    </row>
    <row r="3308" spans="1:17">
      <c r="A3308" s="239" t="s">
        <v>4524</v>
      </c>
      <c r="B3308" s="239" t="s">
        <v>5044</v>
      </c>
      <c r="C3308" s="291" t="s">
        <v>1278</v>
      </c>
      <c r="P3308" s="291" t="s">
        <v>1278</v>
      </c>
      <c r="Q3308" s="239" t="s">
        <v>5044</v>
      </c>
    </row>
    <row r="3309" spans="1:17">
      <c r="A3309" s="239" t="s">
        <v>4519</v>
      </c>
      <c r="B3309" s="239" t="s">
        <v>5545</v>
      </c>
      <c r="C3309" s="291" t="s">
        <v>5546</v>
      </c>
      <c r="P3309" s="291" t="s">
        <v>5546</v>
      </c>
      <c r="Q3309" s="239" t="s">
        <v>5545</v>
      </c>
    </row>
    <row r="3310" spans="1:17">
      <c r="A3310" s="239" t="s">
        <v>4524</v>
      </c>
      <c r="B3310" s="239" t="s">
        <v>4880</v>
      </c>
      <c r="C3310" s="291" t="s">
        <v>1105</v>
      </c>
      <c r="P3310" s="291" t="s">
        <v>1105</v>
      </c>
      <c r="Q3310" s="239" t="s">
        <v>4880</v>
      </c>
    </row>
    <row r="3311" spans="1:17">
      <c r="A3311" s="290" t="s">
        <v>4076</v>
      </c>
      <c r="B3311" s="290" t="s">
        <v>4360</v>
      </c>
      <c r="C3311" s="290" t="s">
        <v>582</v>
      </c>
      <c r="P3311" s="290" t="s">
        <v>582</v>
      </c>
      <c r="Q3311" s="290" t="s">
        <v>4360</v>
      </c>
    </row>
    <row r="3312" spans="1:17">
      <c r="A3312" s="290" t="s">
        <v>4519</v>
      </c>
      <c r="B3312" s="290" t="s">
        <v>5235</v>
      </c>
      <c r="C3312" s="290" t="s">
        <v>1491</v>
      </c>
      <c r="P3312" s="290" t="s">
        <v>1491</v>
      </c>
      <c r="Q3312" s="290" t="s">
        <v>5235</v>
      </c>
    </row>
    <row r="3313" spans="1:17">
      <c r="A3313" s="290" t="s">
        <v>4519</v>
      </c>
      <c r="B3313" s="290" t="s">
        <v>5445</v>
      </c>
      <c r="C3313" s="290" t="s">
        <v>5446</v>
      </c>
      <c r="P3313" s="290" t="s">
        <v>5446</v>
      </c>
      <c r="Q3313" s="290" t="s">
        <v>5445</v>
      </c>
    </row>
    <row r="3314" spans="1:17">
      <c r="A3314" s="239" t="s">
        <v>4524</v>
      </c>
      <c r="B3314" s="239" t="s">
        <v>4690</v>
      </c>
      <c r="C3314" s="291" t="s">
        <v>906</v>
      </c>
      <c r="P3314" s="291" t="s">
        <v>906</v>
      </c>
      <c r="Q3314" s="239" t="s">
        <v>4690</v>
      </c>
    </row>
    <row r="3315" spans="1:17">
      <c r="A3315" s="239" t="s">
        <v>5665</v>
      </c>
      <c r="B3315" s="239" t="s">
        <v>5711</v>
      </c>
      <c r="C3315" s="291" t="s">
        <v>1819</v>
      </c>
      <c r="P3315" s="291" t="s">
        <v>1819</v>
      </c>
      <c r="Q3315" s="239" t="s">
        <v>5711</v>
      </c>
    </row>
    <row r="3316" spans="1:17">
      <c r="A3316" s="290" t="s">
        <v>4519</v>
      </c>
      <c r="B3316" s="290" t="s">
        <v>5329</v>
      </c>
      <c r="C3316" s="290" t="s">
        <v>1603</v>
      </c>
      <c r="P3316" s="290" t="s">
        <v>1603</v>
      </c>
      <c r="Q3316" s="290" t="s">
        <v>5329</v>
      </c>
    </row>
    <row r="3317" spans="1:17">
      <c r="A3317" s="290" t="s">
        <v>4519</v>
      </c>
      <c r="B3317" s="290" t="s">
        <v>4724</v>
      </c>
      <c r="C3317" s="290" t="s">
        <v>942</v>
      </c>
      <c r="P3317" s="290" t="s">
        <v>942</v>
      </c>
      <c r="Q3317" s="290" t="s">
        <v>4724</v>
      </c>
    </row>
    <row r="3318" spans="1:17">
      <c r="A3318" s="290" t="s">
        <v>4519</v>
      </c>
      <c r="B3318" s="290" t="s">
        <v>4724</v>
      </c>
      <c r="C3318" s="290" t="s">
        <v>5401</v>
      </c>
      <c r="P3318" s="290" t="s">
        <v>5401</v>
      </c>
      <c r="Q3318" s="290" t="s">
        <v>4724</v>
      </c>
    </row>
    <row r="3319" spans="1:17">
      <c r="A3319" s="290" t="s">
        <v>4076</v>
      </c>
      <c r="B3319" s="290" t="s">
        <v>2312</v>
      </c>
      <c r="C3319" s="290" t="s">
        <v>2311</v>
      </c>
      <c r="P3319" s="290" t="s">
        <v>2311</v>
      </c>
      <c r="Q3319" s="290" t="s">
        <v>2312</v>
      </c>
    </row>
    <row r="3320" spans="1:17">
      <c r="A3320" s="292" t="s">
        <v>4077</v>
      </c>
      <c r="B3320" s="239" t="s">
        <v>6436</v>
      </c>
      <c r="C3320" s="291" t="s">
        <v>2556</v>
      </c>
      <c r="P3320" s="291" t="s">
        <v>2556</v>
      </c>
      <c r="Q3320" s="239" t="s">
        <v>6436</v>
      </c>
    </row>
    <row r="3321" spans="1:17">
      <c r="A3321" s="239" t="s">
        <v>4524</v>
      </c>
      <c r="B3321" s="239" t="s">
        <v>5125</v>
      </c>
      <c r="C3321" s="291" t="s">
        <v>1368</v>
      </c>
      <c r="P3321" s="291" t="s">
        <v>1368</v>
      </c>
      <c r="Q3321" s="239" t="s">
        <v>5125</v>
      </c>
    </row>
    <row r="3322" spans="1:17">
      <c r="A3322" s="239" t="s">
        <v>6480</v>
      </c>
      <c r="B3322" s="239" t="s">
        <v>6631</v>
      </c>
      <c r="C3322" s="291" t="s">
        <v>2768</v>
      </c>
      <c r="P3322" s="291" t="s">
        <v>2768</v>
      </c>
      <c r="Q3322" s="239" t="s">
        <v>6631</v>
      </c>
    </row>
    <row r="3323" spans="1:17">
      <c r="A3323" s="290" t="s">
        <v>4519</v>
      </c>
      <c r="B3323" s="290" t="s">
        <v>5200</v>
      </c>
      <c r="C3323" s="290" t="s">
        <v>1456</v>
      </c>
      <c r="P3323" s="290" t="s">
        <v>1456</v>
      </c>
      <c r="Q3323" s="290" t="s">
        <v>5200</v>
      </c>
    </row>
    <row r="3324" spans="1:17">
      <c r="A3324" s="239" t="s">
        <v>4524</v>
      </c>
      <c r="B3324" s="239" t="s">
        <v>4785</v>
      </c>
      <c r="C3324" s="291" t="s">
        <v>1004</v>
      </c>
      <c r="P3324" s="291" t="s">
        <v>1004</v>
      </c>
      <c r="Q3324" s="239" t="s">
        <v>4785</v>
      </c>
    </row>
    <row r="3325" spans="1:17">
      <c r="A3325" s="239" t="s">
        <v>4524</v>
      </c>
      <c r="B3325" s="239" t="s">
        <v>4794</v>
      </c>
      <c r="C3325" s="291" t="s">
        <v>1013</v>
      </c>
      <c r="P3325" s="291" t="s">
        <v>1013</v>
      </c>
      <c r="Q3325" s="239" t="s">
        <v>4794</v>
      </c>
    </row>
    <row r="3326" spans="1:17">
      <c r="A3326" s="290" t="s">
        <v>4519</v>
      </c>
      <c r="B3326" s="290" t="s">
        <v>4955</v>
      </c>
      <c r="C3326" s="290" t="s">
        <v>1183</v>
      </c>
      <c r="P3326" s="290" t="s">
        <v>1183</v>
      </c>
      <c r="Q3326" s="290" t="s">
        <v>4955</v>
      </c>
    </row>
    <row r="3327" spans="1:17">
      <c r="A3327" s="239" t="s">
        <v>7623</v>
      </c>
      <c r="B3327" s="239" t="s">
        <v>7879</v>
      </c>
      <c r="C3327" s="291" t="s">
        <v>4040</v>
      </c>
      <c r="P3327" s="291" t="s">
        <v>4040</v>
      </c>
      <c r="Q3327" s="239" t="s">
        <v>7879</v>
      </c>
    </row>
    <row r="3328" spans="1:17">
      <c r="A3328" s="239" t="s">
        <v>7623</v>
      </c>
      <c r="B3328" s="239" t="s">
        <v>7896</v>
      </c>
      <c r="C3328" s="291" t="s">
        <v>4059</v>
      </c>
      <c r="P3328" s="291" t="s">
        <v>4059</v>
      </c>
      <c r="Q3328" s="239" t="s">
        <v>7896</v>
      </c>
    </row>
    <row r="3329" spans="1:17">
      <c r="A3329" s="239" t="s">
        <v>7623</v>
      </c>
      <c r="B3329" s="239" t="s">
        <v>3889</v>
      </c>
      <c r="C3329" s="291" t="s">
        <v>3888</v>
      </c>
      <c r="P3329" s="291" t="s">
        <v>3888</v>
      </c>
      <c r="Q3329" s="239" t="s">
        <v>3889</v>
      </c>
    </row>
    <row r="3330" spans="1:17">
      <c r="A3330" s="239" t="s">
        <v>7623</v>
      </c>
      <c r="B3330" s="239" t="s">
        <v>7890</v>
      </c>
      <c r="C3330" s="291" t="s">
        <v>4051</v>
      </c>
      <c r="P3330" s="291" t="s">
        <v>4051</v>
      </c>
      <c r="Q3330" s="239" t="s">
        <v>7890</v>
      </c>
    </row>
    <row r="3331" spans="1:17">
      <c r="A3331" s="239" t="s">
        <v>7623</v>
      </c>
      <c r="B3331" s="239" t="s">
        <v>7902</v>
      </c>
      <c r="C3331" s="291" t="s">
        <v>4065</v>
      </c>
      <c r="P3331" s="291" t="s">
        <v>4065</v>
      </c>
      <c r="Q3331" s="239" t="s">
        <v>7902</v>
      </c>
    </row>
    <row r="3332" spans="1:17">
      <c r="A3332" s="290" t="s">
        <v>4076</v>
      </c>
      <c r="B3332" s="290" t="s">
        <v>4827</v>
      </c>
      <c r="C3332" s="290" t="s">
        <v>1051</v>
      </c>
      <c r="P3332" s="290" t="s">
        <v>1051</v>
      </c>
      <c r="Q3332" s="290" t="s">
        <v>4827</v>
      </c>
    </row>
    <row r="3333" spans="1:17">
      <c r="A3333" s="239" t="s">
        <v>7623</v>
      </c>
      <c r="B3333" s="239" t="s">
        <v>7897</v>
      </c>
      <c r="C3333" s="291" t="s">
        <v>4060</v>
      </c>
      <c r="P3333" s="291" t="s">
        <v>4060</v>
      </c>
      <c r="Q3333" s="239" t="s">
        <v>7897</v>
      </c>
    </row>
    <row r="3334" spans="1:17">
      <c r="A3334" s="239" t="s">
        <v>7623</v>
      </c>
      <c r="B3334" s="239" t="s">
        <v>7898</v>
      </c>
      <c r="C3334" s="291" t="s">
        <v>4061</v>
      </c>
      <c r="P3334" s="291" t="s">
        <v>4061</v>
      </c>
      <c r="Q3334" s="239" t="s">
        <v>7898</v>
      </c>
    </row>
    <row r="3335" spans="1:17">
      <c r="A3335" s="239" t="s">
        <v>7623</v>
      </c>
      <c r="B3335" s="239" t="s">
        <v>7892</v>
      </c>
      <c r="C3335" s="291" t="s">
        <v>4053</v>
      </c>
      <c r="P3335" s="291" t="s">
        <v>4053</v>
      </c>
      <c r="Q3335" s="239" t="s">
        <v>7892</v>
      </c>
    </row>
    <row r="3336" spans="1:17">
      <c r="A3336" s="239" t="s">
        <v>7623</v>
      </c>
      <c r="B3336" s="239" t="s">
        <v>7889</v>
      </c>
      <c r="C3336" s="291" t="s">
        <v>4050</v>
      </c>
      <c r="P3336" s="291" t="s">
        <v>4050</v>
      </c>
      <c r="Q3336" s="239" t="s">
        <v>7889</v>
      </c>
    </row>
    <row r="3337" spans="1:17">
      <c r="A3337" s="239" t="s">
        <v>7623</v>
      </c>
      <c r="B3337" s="239" t="s">
        <v>7899</v>
      </c>
      <c r="C3337" s="291" t="s">
        <v>4062</v>
      </c>
      <c r="P3337" s="291" t="s">
        <v>4062</v>
      </c>
      <c r="Q3337" s="239" t="s">
        <v>7899</v>
      </c>
    </row>
    <row r="3338" spans="1:17">
      <c r="A3338" s="292" t="s">
        <v>7623</v>
      </c>
      <c r="B3338" s="239" t="s">
        <v>7895</v>
      </c>
      <c r="C3338" s="291" t="s">
        <v>4058</v>
      </c>
      <c r="P3338" s="291" t="s">
        <v>4058</v>
      </c>
      <c r="Q3338" s="239" t="s">
        <v>7895</v>
      </c>
    </row>
    <row r="3339" spans="1:17">
      <c r="A3339" s="239" t="s">
        <v>7623</v>
      </c>
      <c r="B3339" s="239" t="s">
        <v>3896</v>
      </c>
      <c r="C3339" s="291" t="s">
        <v>3895</v>
      </c>
      <c r="P3339" s="291" t="s">
        <v>3895</v>
      </c>
      <c r="Q3339" s="239" t="s">
        <v>3896</v>
      </c>
    </row>
    <row r="3340" spans="1:17">
      <c r="A3340" s="239" t="s">
        <v>7623</v>
      </c>
      <c r="B3340" s="239" t="s">
        <v>3918</v>
      </c>
      <c r="C3340" s="291" t="s">
        <v>3917</v>
      </c>
      <c r="P3340" s="291" t="s">
        <v>3917</v>
      </c>
      <c r="Q3340" s="239" t="s">
        <v>3918</v>
      </c>
    </row>
    <row r="3341" spans="1:17">
      <c r="A3341" s="239" t="s">
        <v>7623</v>
      </c>
      <c r="B3341" s="239" t="s">
        <v>7803</v>
      </c>
      <c r="C3341" s="291" t="s">
        <v>3950</v>
      </c>
      <c r="P3341" s="291" t="s">
        <v>3950</v>
      </c>
      <c r="Q3341" s="239" t="s">
        <v>7803</v>
      </c>
    </row>
    <row r="3342" spans="1:17">
      <c r="A3342" s="239" t="s">
        <v>7623</v>
      </c>
      <c r="B3342" s="239" t="s">
        <v>7819</v>
      </c>
      <c r="C3342" s="291" t="s">
        <v>3967</v>
      </c>
      <c r="P3342" s="291" t="s">
        <v>3967</v>
      </c>
      <c r="Q3342" s="239" t="s">
        <v>7819</v>
      </c>
    </row>
    <row r="3343" spans="1:17">
      <c r="A3343" s="239" t="s">
        <v>7623</v>
      </c>
      <c r="B3343" s="239" t="s">
        <v>7635</v>
      </c>
      <c r="C3343" s="291" t="s">
        <v>3734</v>
      </c>
      <c r="P3343" s="291" t="s">
        <v>3734</v>
      </c>
      <c r="Q3343" s="239" t="s">
        <v>7635</v>
      </c>
    </row>
    <row r="3344" spans="1:17">
      <c r="A3344" s="239" t="s">
        <v>7623</v>
      </c>
      <c r="B3344" s="239" t="s">
        <v>3904</v>
      </c>
      <c r="C3344" s="291" t="s">
        <v>3903</v>
      </c>
      <c r="P3344" s="291" t="s">
        <v>3903</v>
      </c>
      <c r="Q3344" s="239" t="s">
        <v>3904</v>
      </c>
    </row>
    <row r="3345" spans="1:17">
      <c r="A3345" s="239" t="s">
        <v>7623</v>
      </c>
      <c r="B3345" s="239" t="s">
        <v>7807</v>
      </c>
      <c r="C3345" s="291" t="s">
        <v>3954</v>
      </c>
      <c r="P3345" s="291" t="s">
        <v>3954</v>
      </c>
      <c r="Q3345" s="239" t="s">
        <v>7807</v>
      </c>
    </row>
    <row r="3346" spans="1:17">
      <c r="A3346" s="239" t="s">
        <v>7623</v>
      </c>
      <c r="B3346" s="239" t="s">
        <v>7633</v>
      </c>
      <c r="C3346" s="291" t="s">
        <v>3732</v>
      </c>
      <c r="P3346" s="291" t="s">
        <v>3732</v>
      </c>
      <c r="Q3346" s="239" t="s">
        <v>7633</v>
      </c>
    </row>
    <row r="3347" spans="1:17">
      <c r="A3347" s="239" t="s">
        <v>7623</v>
      </c>
      <c r="B3347" s="239" t="s">
        <v>3908</v>
      </c>
      <c r="C3347" s="291" t="s">
        <v>3907</v>
      </c>
      <c r="P3347" s="291" t="s">
        <v>3907</v>
      </c>
      <c r="Q3347" s="239" t="s">
        <v>3908</v>
      </c>
    </row>
    <row r="3348" spans="1:17">
      <c r="A3348" s="239" t="s">
        <v>7623</v>
      </c>
      <c r="B3348" s="239" t="s">
        <v>3906</v>
      </c>
      <c r="C3348" s="291" t="s">
        <v>3905</v>
      </c>
      <c r="P3348" s="291" t="s">
        <v>3905</v>
      </c>
      <c r="Q3348" s="239" t="s">
        <v>3906</v>
      </c>
    </row>
    <row r="3349" spans="1:17">
      <c r="A3349" s="239" t="s">
        <v>7623</v>
      </c>
      <c r="B3349" s="239" t="s">
        <v>7805</v>
      </c>
      <c r="C3349" s="291" t="s">
        <v>3952</v>
      </c>
      <c r="P3349" s="291" t="s">
        <v>3952</v>
      </c>
      <c r="Q3349" s="239" t="s">
        <v>7805</v>
      </c>
    </row>
    <row r="3350" spans="1:17">
      <c r="A3350" s="239" t="s">
        <v>7623</v>
      </c>
      <c r="B3350" s="239" t="s">
        <v>7835</v>
      </c>
      <c r="C3350" s="291" t="s">
        <v>3987</v>
      </c>
      <c r="P3350" s="291" t="s">
        <v>3987</v>
      </c>
      <c r="Q3350" s="239" t="s">
        <v>7835</v>
      </c>
    </row>
    <row r="3351" spans="1:17">
      <c r="A3351" s="239" t="s">
        <v>7623</v>
      </c>
      <c r="B3351" s="239" t="s">
        <v>7777</v>
      </c>
      <c r="C3351" s="291" t="s">
        <v>3892</v>
      </c>
      <c r="P3351" s="291" t="s">
        <v>3892</v>
      </c>
      <c r="Q3351" s="239" t="s">
        <v>7777</v>
      </c>
    </row>
    <row r="3352" spans="1:17">
      <c r="A3352" s="239" t="s">
        <v>7623</v>
      </c>
      <c r="B3352" s="239" t="s">
        <v>7637</v>
      </c>
      <c r="C3352" s="291" t="s">
        <v>3738</v>
      </c>
      <c r="P3352" s="291" t="s">
        <v>3738</v>
      </c>
      <c r="Q3352" s="239" t="s">
        <v>7637</v>
      </c>
    </row>
    <row r="3353" spans="1:17">
      <c r="A3353" s="239" t="s">
        <v>7623</v>
      </c>
      <c r="B3353" s="239" t="s">
        <v>7638</v>
      </c>
      <c r="C3353" s="291" t="s">
        <v>3739</v>
      </c>
      <c r="P3353" s="291" t="s">
        <v>3739</v>
      </c>
      <c r="Q3353" s="239" t="s">
        <v>7638</v>
      </c>
    </row>
    <row r="3354" spans="1:17">
      <c r="A3354" s="239" t="s">
        <v>7623</v>
      </c>
      <c r="B3354" s="239" t="s">
        <v>7782</v>
      </c>
      <c r="C3354" s="291" t="s">
        <v>3909</v>
      </c>
      <c r="P3354" s="291" t="s">
        <v>3909</v>
      </c>
      <c r="Q3354" s="239" t="s">
        <v>7782</v>
      </c>
    </row>
    <row r="3355" spans="1:17">
      <c r="A3355" s="239" t="s">
        <v>7623</v>
      </c>
      <c r="B3355" s="239" t="s">
        <v>7762</v>
      </c>
      <c r="C3355" s="291" t="s">
        <v>3869</v>
      </c>
      <c r="P3355" s="291" t="s">
        <v>3869</v>
      </c>
      <c r="Q3355" s="239" t="s">
        <v>7762</v>
      </c>
    </row>
    <row r="3356" spans="1:17">
      <c r="A3356" s="239" t="s">
        <v>7623</v>
      </c>
      <c r="B3356" s="239" t="s">
        <v>7821</v>
      </c>
      <c r="C3356" s="291" t="s">
        <v>3971</v>
      </c>
      <c r="P3356" s="291" t="s">
        <v>3971</v>
      </c>
      <c r="Q3356" s="239" t="s">
        <v>7821</v>
      </c>
    </row>
    <row r="3357" spans="1:17">
      <c r="A3357" s="239" t="s">
        <v>7623</v>
      </c>
      <c r="B3357" s="239" t="s">
        <v>7731</v>
      </c>
      <c r="C3357" s="291" t="s">
        <v>3838</v>
      </c>
      <c r="P3357" s="291" t="s">
        <v>3838</v>
      </c>
      <c r="Q3357" s="239" t="s">
        <v>7731</v>
      </c>
    </row>
    <row r="3358" spans="1:17">
      <c r="A3358" s="239" t="s">
        <v>7623</v>
      </c>
      <c r="B3358" s="239" t="s">
        <v>7801</v>
      </c>
      <c r="C3358" s="291" t="s">
        <v>3948</v>
      </c>
      <c r="P3358" s="291" t="s">
        <v>3948</v>
      </c>
      <c r="Q3358" s="239" t="s">
        <v>7801</v>
      </c>
    </row>
    <row r="3359" spans="1:17">
      <c r="A3359" s="239" t="s">
        <v>7623</v>
      </c>
      <c r="B3359" s="239" t="s">
        <v>7801</v>
      </c>
      <c r="C3359" s="291" t="s">
        <v>4029</v>
      </c>
      <c r="P3359" s="291" t="s">
        <v>4029</v>
      </c>
      <c r="Q3359" s="239" t="s">
        <v>7801</v>
      </c>
    </row>
    <row r="3360" spans="1:17">
      <c r="A3360" s="239" t="s">
        <v>7623</v>
      </c>
      <c r="B3360" s="239" t="s">
        <v>7791</v>
      </c>
      <c r="C3360" s="291" t="s">
        <v>3932</v>
      </c>
      <c r="P3360" s="291" t="s">
        <v>3932</v>
      </c>
      <c r="Q3360" s="239" t="s">
        <v>7791</v>
      </c>
    </row>
    <row r="3361" spans="1:17">
      <c r="A3361" s="239" t="s">
        <v>7623</v>
      </c>
      <c r="B3361" s="239" t="s">
        <v>7810</v>
      </c>
      <c r="C3361" s="291" t="s">
        <v>3958</v>
      </c>
      <c r="P3361" s="291" t="s">
        <v>3958</v>
      </c>
      <c r="Q3361" s="239" t="s">
        <v>7810</v>
      </c>
    </row>
    <row r="3362" spans="1:17">
      <c r="A3362" s="239" t="s">
        <v>7623</v>
      </c>
      <c r="B3362" s="239" t="s">
        <v>7774</v>
      </c>
      <c r="C3362" s="291" t="s">
        <v>3887</v>
      </c>
      <c r="P3362" s="291" t="s">
        <v>3887</v>
      </c>
      <c r="Q3362" s="239" t="s">
        <v>7774</v>
      </c>
    </row>
    <row r="3363" spans="1:17">
      <c r="A3363" s="239" t="s">
        <v>7623</v>
      </c>
      <c r="B3363" s="239" t="s">
        <v>7798</v>
      </c>
      <c r="C3363" s="291" t="s">
        <v>3945</v>
      </c>
      <c r="P3363" s="291" t="s">
        <v>3945</v>
      </c>
      <c r="Q3363" s="239" t="s">
        <v>7798</v>
      </c>
    </row>
    <row r="3364" spans="1:17">
      <c r="A3364" s="239" t="s">
        <v>7623</v>
      </c>
      <c r="B3364" s="239" t="s">
        <v>4055</v>
      </c>
      <c r="C3364" s="291" t="s">
        <v>4054</v>
      </c>
      <c r="P3364" s="291" t="s">
        <v>4054</v>
      </c>
      <c r="Q3364" s="239" t="s">
        <v>4055</v>
      </c>
    </row>
    <row r="3365" spans="1:17">
      <c r="A3365" s="239" t="s">
        <v>7623</v>
      </c>
      <c r="B3365" s="239" t="s">
        <v>7813</v>
      </c>
      <c r="C3365" s="291" t="s">
        <v>3961</v>
      </c>
      <c r="P3365" s="291" t="s">
        <v>3961</v>
      </c>
      <c r="Q3365" s="239" t="s">
        <v>7813</v>
      </c>
    </row>
    <row r="3366" spans="1:17">
      <c r="A3366" s="239" t="s">
        <v>7623</v>
      </c>
      <c r="B3366" s="239" t="s">
        <v>7816</v>
      </c>
      <c r="C3366" s="291" t="s">
        <v>3964</v>
      </c>
      <c r="P3366" s="291" t="s">
        <v>3964</v>
      </c>
      <c r="Q3366" s="239" t="s">
        <v>7816</v>
      </c>
    </row>
    <row r="3367" spans="1:17">
      <c r="A3367" s="239" t="s">
        <v>7623</v>
      </c>
      <c r="B3367" s="239" t="s">
        <v>7768</v>
      </c>
      <c r="C3367" s="291" t="s">
        <v>3879</v>
      </c>
      <c r="P3367" s="291" t="s">
        <v>3879</v>
      </c>
      <c r="Q3367" s="239" t="s">
        <v>7768</v>
      </c>
    </row>
    <row r="3368" spans="1:17">
      <c r="A3368" s="239" t="s">
        <v>7623</v>
      </c>
      <c r="B3368" s="239" t="s">
        <v>7739</v>
      </c>
      <c r="C3368" s="291" t="s">
        <v>3846</v>
      </c>
      <c r="P3368" s="291" t="s">
        <v>3846</v>
      </c>
      <c r="Q3368" s="239" t="s">
        <v>7739</v>
      </c>
    </row>
    <row r="3369" spans="1:17">
      <c r="A3369" s="239" t="s">
        <v>7623</v>
      </c>
      <c r="B3369" s="239" t="s">
        <v>7739</v>
      </c>
      <c r="C3369" s="291" t="s">
        <v>3955</v>
      </c>
      <c r="P3369" s="291" t="s">
        <v>3955</v>
      </c>
      <c r="Q3369" s="239" t="s">
        <v>7739</v>
      </c>
    </row>
    <row r="3370" spans="1:17">
      <c r="A3370" s="239" t="s">
        <v>7623</v>
      </c>
      <c r="B3370" s="239" t="s">
        <v>3837</v>
      </c>
      <c r="C3370" s="291" t="s">
        <v>3836</v>
      </c>
      <c r="P3370" s="291" t="s">
        <v>3836</v>
      </c>
      <c r="Q3370" s="239" t="s">
        <v>3837</v>
      </c>
    </row>
    <row r="3371" spans="1:17">
      <c r="A3371" s="239" t="s">
        <v>7623</v>
      </c>
      <c r="B3371" s="239" t="s">
        <v>3877</v>
      </c>
      <c r="C3371" s="291" t="s">
        <v>3876</v>
      </c>
      <c r="P3371" s="291" t="s">
        <v>3876</v>
      </c>
      <c r="Q3371" s="239" t="s">
        <v>3877</v>
      </c>
    </row>
    <row r="3372" spans="1:17">
      <c r="A3372" s="239" t="s">
        <v>7623</v>
      </c>
      <c r="B3372" s="239" t="s">
        <v>7799</v>
      </c>
      <c r="C3372" s="291" t="s">
        <v>3946</v>
      </c>
      <c r="P3372" s="291" t="s">
        <v>3946</v>
      </c>
      <c r="Q3372" s="239" t="s">
        <v>7799</v>
      </c>
    </row>
    <row r="3373" spans="1:17">
      <c r="A3373" s="239" t="s">
        <v>7623</v>
      </c>
      <c r="B3373" s="239" t="s">
        <v>7797</v>
      </c>
      <c r="C3373" s="291" t="s">
        <v>3942</v>
      </c>
      <c r="P3373" s="291" t="s">
        <v>3942</v>
      </c>
      <c r="Q3373" s="239" t="s">
        <v>7797</v>
      </c>
    </row>
    <row r="3374" spans="1:17">
      <c r="A3374" s="239" t="s">
        <v>7623</v>
      </c>
      <c r="B3374" s="239" t="s">
        <v>3934</v>
      </c>
      <c r="C3374" s="291" t="s">
        <v>3933</v>
      </c>
      <c r="P3374" s="291" t="s">
        <v>3933</v>
      </c>
      <c r="Q3374" s="239" t="s">
        <v>3934</v>
      </c>
    </row>
    <row r="3375" spans="1:17">
      <c r="A3375" s="239" t="s">
        <v>7623</v>
      </c>
      <c r="B3375" s="239" t="s">
        <v>7793</v>
      </c>
      <c r="C3375" s="291" t="s">
        <v>3936</v>
      </c>
      <c r="P3375" s="291" t="s">
        <v>3936</v>
      </c>
      <c r="Q3375" s="239" t="s">
        <v>7793</v>
      </c>
    </row>
    <row r="3376" spans="1:17">
      <c r="A3376" s="239" t="s">
        <v>7623</v>
      </c>
      <c r="B3376" s="239" t="s">
        <v>7794</v>
      </c>
      <c r="C3376" s="291" t="s">
        <v>3937</v>
      </c>
      <c r="P3376" s="291" t="s">
        <v>3937</v>
      </c>
      <c r="Q3376" s="239" t="s">
        <v>7794</v>
      </c>
    </row>
    <row r="3377" spans="1:17">
      <c r="A3377" s="239" t="s">
        <v>7623</v>
      </c>
      <c r="B3377" s="239" t="s">
        <v>7732</v>
      </c>
      <c r="C3377" s="291" t="s">
        <v>3839</v>
      </c>
      <c r="P3377" s="291" t="s">
        <v>3839</v>
      </c>
      <c r="Q3377" s="239" t="s">
        <v>7732</v>
      </c>
    </row>
    <row r="3378" spans="1:17">
      <c r="A3378" s="239" t="s">
        <v>7623</v>
      </c>
      <c r="B3378" s="239" t="s">
        <v>7825</v>
      </c>
      <c r="C3378" s="291" t="s">
        <v>3977</v>
      </c>
      <c r="P3378" s="291" t="s">
        <v>3977</v>
      </c>
      <c r="Q3378" s="239" t="s">
        <v>7825</v>
      </c>
    </row>
    <row r="3379" spans="1:17">
      <c r="A3379" s="239" t="s">
        <v>7623</v>
      </c>
      <c r="B3379" s="239" t="s">
        <v>3913</v>
      </c>
      <c r="C3379" s="291" t="s">
        <v>3912</v>
      </c>
      <c r="P3379" s="291" t="s">
        <v>3912</v>
      </c>
      <c r="Q3379" s="239" t="s">
        <v>3913</v>
      </c>
    </row>
    <row r="3380" spans="1:17">
      <c r="A3380" s="239" t="s">
        <v>7623</v>
      </c>
      <c r="B3380" s="239" t="s">
        <v>7781</v>
      </c>
      <c r="C3380" s="291" t="s">
        <v>3902</v>
      </c>
      <c r="P3380" s="291" t="s">
        <v>3902</v>
      </c>
      <c r="Q3380" s="239" t="s">
        <v>7781</v>
      </c>
    </row>
    <row r="3381" spans="1:17">
      <c r="A3381" s="239" t="s">
        <v>7623</v>
      </c>
      <c r="B3381" s="239" t="s">
        <v>7778</v>
      </c>
      <c r="C3381" s="291" t="s">
        <v>3893</v>
      </c>
      <c r="P3381" s="291" t="s">
        <v>3893</v>
      </c>
      <c r="Q3381" s="239" t="s">
        <v>7778</v>
      </c>
    </row>
    <row r="3382" spans="1:17">
      <c r="A3382" s="239" t="s">
        <v>7623</v>
      </c>
      <c r="B3382" s="239" t="s">
        <v>3875</v>
      </c>
      <c r="C3382" s="291" t="s">
        <v>3874</v>
      </c>
      <c r="P3382" s="291" t="s">
        <v>3874</v>
      </c>
      <c r="Q3382" s="239" t="s">
        <v>3875</v>
      </c>
    </row>
    <row r="3383" spans="1:17">
      <c r="A3383" s="239" t="s">
        <v>7623</v>
      </c>
      <c r="B3383" s="239" t="s">
        <v>7767</v>
      </c>
      <c r="C3383" s="291" t="s">
        <v>3878</v>
      </c>
      <c r="P3383" s="291" t="s">
        <v>3878</v>
      </c>
      <c r="Q3383" s="239" t="s">
        <v>7767</v>
      </c>
    </row>
    <row r="3384" spans="1:17">
      <c r="A3384" s="239" t="s">
        <v>7623</v>
      </c>
      <c r="B3384" s="239" t="s">
        <v>7904</v>
      </c>
      <c r="C3384" s="291" t="s">
        <v>4067</v>
      </c>
      <c r="P3384" s="291" t="s">
        <v>4067</v>
      </c>
      <c r="Q3384" s="239" t="s">
        <v>7904</v>
      </c>
    </row>
    <row r="3385" spans="1:17">
      <c r="A3385" s="239" t="s">
        <v>7623</v>
      </c>
      <c r="B3385" s="239" t="s">
        <v>7634</v>
      </c>
      <c r="C3385" s="291" t="s">
        <v>3733</v>
      </c>
      <c r="P3385" s="291" t="s">
        <v>3733</v>
      </c>
      <c r="Q3385" s="239" t="s">
        <v>7634</v>
      </c>
    </row>
    <row r="3386" spans="1:17">
      <c r="A3386" s="239" t="s">
        <v>7623</v>
      </c>
      <c r="B3386" s="239" t="s">
        <v>7725</v>
      </c>
      <c r="C3386" s="291" t="s">
        <v>3830</v>
      </c>
      <c r="P3386" s="291" t="s">
        <v>3830</v>
      </c>
      <c r="Q3386" s="239" t="s">
        <v>7725</v>
      </c>
    </row>
    <row r="3387" spans="1:17">
      <c r="A3387" s="239" t="s">
        <v>7623</v>
      </c>
      <c r="B3387" s="239" t="s">
        <v>7773</v>
      </c>
      <c r="C3387" s="291" t="s">
        <v>3884</v>
      </c>
      <c r="P3387" s="291" t="s">
        <v>3884</v>
      </c>
      <c r="Q3387" s="239" t="s">
        <v>7773</v>
      </c>
    </row>
    <row r="3388" spans="1:17">
      <c r="A3388" s="239" t="s">
        <v>7623</v>
      </c>
      <c r="B3388" s="239" t="s">
        <v>3900</v>
      </c>
      <c r="C3388" s="291" t="s">
        <v>3899</v>
      </c>
      <c r="P3388" s="291" t="s">
        <v>3899</v>
      </c>
      <c r="Q3388" s="239" t="s">
        <v>3900</v>
      </c>
    </row>
    <row r="3389" spans="1:17">
      <c r="A3389" s="239" t="s">
        <v>7623</v>
      </c>
      <c r="B3389" s="239" t="s">
        <v>7772</v>
      </c>
      <c r="C3389" s="291" t="s">
        <v>3883</v>
      </c>
      <c r="P3389" s="291" t="s">
        <v>3883</v>
      </c>
      <c r="Q3389" s="239" t="s">
        <v>7772</v>
      </c>
    </row>
    <row r="3390" spans="1:17">
      <c r="A3390" s="239" t="s">
        <v>7623</v>
      </c>
      <c r="B3390" s="239" t="s">
        <v>7765</v>
      </c>
      <c r="C3390" s="291" t="s">
        <v>3872</v>
      </c>
      <c r="P3390" s="291" t="s">
        <v>3872</v>
      </c>
      <c r="Q3390" s="239" t="s">
        <v>7765</v>
      </c>
    </row>
    <row r="3391" spans="1:17">
      <c r="A3391" s="239" t="s">
        <v>7623</v>
      </c>
      <c r="B3391" s="239" t="s">
        <v>3969</v>
      </c>
      <c r="C3391" s="291" t="s">
        <v>3968</v>
      </c>
      <c r="P3391" s="291" t="s">
        <v>3968</v>
      </c>
      <c r="Q3391" s="239" t="s">
        <v>3969</v>
      </c>
    </row>
    <row r="3392" spans="1:17">
      <c r="A3392" s="239" t="s">
        <v>7623</v>
      </c>
      <c r="B3392" s="239" t="s">
        <v>3920</v>
      </c>
      <c r="C3392" s="291" t="s">
        <v>3919</v>
      </c>
      <c r="P3392" s="291" t="s">
        <v>3919</v>
      </c>
      <c r="Q3392" s="239" t="s">
        <v>3920</v>
      </c>
    </row>
    <row r="3393" spans="1:17">
      <c r="A3393" s="239" t="s">
        <v>7623</v>
      </c>
      <c r="B3393" s="239" t="s">
        <v>3915</v>
      </c>
      <c r="C3393" s="291" t="s">
        <v>3914</v>
      </c>
      <c r="P3393" s="291" t="s">
        <v>3914</v>
      </c>
      <c r="Q3393" s="239" t="s">
        <v>3915</v>
      </c>
    </row>
    <row r="3394" spans="1:17">
      <c r="A3394" s="239" t="s">
        <v>7623</v>
      </c>
      <c r="B3394" s="239" t="s">
        <v>3886</v>
      </c>
      <c r="C3394" s="291" t="s">
        <v>3885</v>
      </c>
      <c r="P3394" s="291" t="s">
        <v>3885</v>
      </c>
      <c r="Q3394" s="239" t="s">
        <v>3886</v>
      </c>
    </row>
    <row r="3395" spans="1:17">
      <c r="A3395" s="292" t="s">
        <v>4077</v>
      </c>
      <c r="B3395" s="239" t="s">
        <v>2605</v>
      </c>
      <c r="C3395" s="291" t="s">
        <v>2604</v>
      </c>
      <c r="P3395" s="291" t="s">
        <v>2604</v>
      </c>
      <c r="Q3395" s="239" t="s">
        <v>2605</v>
      </c>
    </row>
    <row r="3396" spans="1:17">
      <c r="A3396" s="239" t="s">
        <v>7623</v>
      </c>
      <c r="B3396" s="239" t="s">
        <v>7814</v>
      </c>
      <c r="C3396" s="291" t="s">
        <v>3962</v>
      </c>
      <c r="P3396" s="291" t="s">
        <v>3962</v>
      </c>
      <c r="Q3396" s="239" t="s">
        <v>7814</v>
      </c>
    </row>
    <row r="3397" spans="1:17">
      <c r="A3397" s="239" t="s">
        <v>7623</v>
      </c>
      <c r="B3397" s="239" t="s">
        <v>4021</v>
      </c>
      <c r="C3397" s="291" t="s">
        <v>4020</v>
      </c>
      <c r="P3397" s="291" t="s">
        <v>4020</v>
      </c>
      <c r="Q3397" s="239" t="s">
        <v>4021</v>
      </c>
    </row>
    <row r="3398" spans="1:17">
      <c r="A3398" s="239" t="s">
        <v>7623</v>
      </c>
      <c r="B3398" s="239" t="s">
        <v>3911</v>
      </c>
      <c r="C3398" s="291" t="s">
        <v>3910</v>
      </c>
      <c r="P3398" s="291" t="s">
        <v>3910</v>
      </c>
      <c r="Q3398" s="239" t="s">
        <v>3911</v>
      </c>
    </row>
    <row r="3399" spans="1:17">
      <c r="A3399" s="239" t="s">
        <v>7623</v>
      </c>
      <c r="B3399" s="239" t="s">
        <v>7802</v>
      </c>
      <c r="C3399" s="291" t="s">
        <v>3949</v>
      </c>
      <c r="P3399" s="291" t="s">
        <v>3949</v>
      </c>
      <c r="Q3399" s="239" t="s">
        <v>7802</v>
      </c>
    </row>
    <row r="3400" spans="1:17">
      <c r="A3400" s="239" t="s">
        <v>7623</v>
      </c>
      <c r="B3400" s="239" t="s">
        <v>3922</v>
      </c>
      <c r="C3400" s="291" t="s">
        <v>3921</v>
      </c>
      <c r="P3400" s="291" t="s">
        <v>3921</v>
      </c>
      <c r="Q3400" s="239" t="s">
        <v>3922</v>
      </c>
    </row>
    <row r="3401" spans="1:17">
      <c r="A3401" s="239" t="s">
        <v>7623</v>
      </c>
      <c r="B3401" s="239" t="s">
        <v>7820</v>
      </c>
      <c r="C3401" s="291" t="s">
        <v>3970</v>
      </c>
      <c r="P3401" s="291" t="s">
        <v>3970</v>
      </c>
      <c r="Q3401" s="239" t="s">
        <v>7820</v>
      </c>
    </row>
    <row r="3402" spans="1:17">
      <c r="A3402" s="239" t="s">
        <v>7623</v>
      </c>
      <c r="B3402" s="239" t="s">
        <v>7800</v>
      </c>
      <c r="C3402" s="291" t="s">
        <v>3947</v>
      </c>
      <c r="P3402" s="291" t="s">
        <v>3947</v>
      </c>
      <c r="Q3402" s="239" t="s">
        <v>7800</v>
      </c>
    </row>
    <row r="3403" spans="1:17">
      <c r="A3403" s="239" t="s">
        <v>7623</v>
      </c>
      <c r="B3403" s="239" t="s">
        <v>7815</v>
      </c>
      <c r="C3403" s="291" t="s">
        <v>3963</v>
      </c>
      <c r="P3403" s="291" t="s">
        <v>3963</v>
      </c>
      <c r="Q3403" s="239" t="s">
        <v>7815</v>
      </c>
    </row>
    <row r="3404" spans="1:17">
      <c r="A3404" s="239" t="s">
        <v>7623</v>
      </c>
      <c r="B3404" s="239" t="s">
        <v>7806</v>
      </c>
      <c r="C3404" s="291" t="s">
        <v>3953</v>
      </c>
      <c r="P3404" s="291" t="s">
        <v>3953</v>
      </c>
      <c r="Q3404" s="239" t="s">
        <v>7806</v>
      </c>
    </row>
    <row r="3405" spans="1:17">
      <c r="A3405" s="239" t="s">
        <v>7623</v>
      </c>
      <c r="B3405" s="239" t="s">
        <v>3930</v>
      </c>
      <c r="C3405" s="291" t="s">
        <v>3929</v>
      </c>
      <c r="P3405" s="291" t="s">
        <v>3929</v>
      </c>
      <c r="Q3405" s="239" t="s">
        <v>3930</v>
      </c>
    </row>
    <row r="3406" spans="1:17">
      <c r="A3406" s="239" t="s">
        <v>7623</v>
      </c>
      <c r="B3406" s="239" t="s">
        <v>3941</v>
      </c>
      <c r="C3406" s="291" t="s">
        <v>3940</v>
      </c>
      <c r="P3406" s="291" t="s">
        <v>3940</v>
      </c>
      <c r="Q3406" s="239" t="s">
        <v>3941</v>
      </c>
    </row>
    <row r="3407" spans="1:17">
      <c r="A3407" s="239" t="s">
        <v>7623</v>
      </c>
      <c r="B3407" s="239" t="s">
        <v>7811</v>
      </c>
      <c r="C3407" s="291" t="s">
        <v>3959</v>
      </c>
      <c r="P3407" s="291" t="s">
        <v>3959</v>
      </c>
      <c r="Q3407" s="239" t="s">
        <v>7811</v>
      </c>
    </row>
    <row r="3408" spans="1:17">
      <c r="A3408" s="239" t="s">
        <v>7623</v>
      </c>
      <c r="B3408" s="239" t="s">
        <v>7824</v>
      </c>
      <c r="C3408" s="291" t="s">
        <v>3976</v>
      </c>
      <c r="P3408" s="291" t="s">
        <v>3976</v>
      </c>
      <c r="Q3408" s="239" t="s">
        <v>7824</v>
      </c>
    </row>
    <row r="3409" spans="1:17">
      <c r="A3409" s="239" t="s">
        <v>7623</v>
      </c>
      <c r="B3409" s="239" t="s">
        <v>3944</v>
      </c>
      <c r="C3409" s="291" t="s">
        <v>3943</v>
      </c>
      <c r="P3409" s="291" t="s">
        <v>3943</v>
      </c>
      <c r="Q3409" s="239" t="s">
        <v>3944</v>
      </c>
    </row>
    <row r="3410" spans="1:17">
      <c r="A3410" s="239" t="s">
        <v>7623</v>
      </c>
      <c r="B3410" s="239" t="s">
        <v>7796</v>
      </c>
      <c r="C3410" s="291" t="s">
        <v>3939</v>
      </c>
      <c r="P3410" s="291" t="s">
        <v>3939</v>
      </c>
      <c r="Q3410" s="239" t="s">
        <v>7796</v>
      </c>
    </row>
    <row r="3411" spans="1:17">
      <c r="A3411" s="239" t="s">
        <v>7623</v>
      </c>
      <c r="B3411" s="239" t="s">
        <v>7790</v>
      </c>
      <c r="C3411" s="291" t="s">
        <v>3931</v>
      </c>
      <c r="P3411" s="291" t="s">
        <v>3931</v>
      </c>
      <c r="Q3411" s="239" t="s">
        <v>7790</v>
      </c>
    </row>
    <row r="3412" spans="1:17">
      <c r="A3412" s="239" t="s">
        <v>7623</v>
      </c>
      <c r="B3412" s="239" t="s">
        <v>3898</v>
      </c>
      <c r="C3412" s="291" t="s">
        <v>3897</v>
      </c>
      <c r="P3412" s="291" t="s">
        <v>3897</v>
      </c>
      <c r="Q3412" s="239" t="s">
        <v>3898</v>
      </c>
    </row>
    <row r="3413" spans="1:17">
      <c r="A3413" s="239" t="s">
        <v>7623</v>
      </c>
      <c r="B3413" s="239" t="s">
        <v>7669</v>
      </c>
      <c r="C3413" s="291" t="s">
        <v>3772</v>
      </c>
      <c r="P3413" s="291" t="s">
        <v>3772</v>
      </c>
      <c r="Q3413" s="239" t="s">
        <v>7669</v>
      </c>
    </row>
    <row r="3414" spans="1:17">
      <c r="A3414" s="239" t="s">
        <v>7623</v>
      </c>
      <c r="B3414" s="239" t="s">
        <v>7641</v>
      </c>
      <c r="C3414" s="291" t="s">
        <v>3742</v>
      </c>
      <c r="P3414" s="291" t="s">
        <v>3742</v>
      </c>
      <c r="Q3414" s="239" t="s">
        <v>7641</v>
      </c>
    </row>
    <row r="3415" spans="1:17">
      <c r="A3415" s="239" t="s">
        <v>7623</v>
      </c>
      <c r="B3415" s="239" t="s">
        <v>7643</v>
      </c>
      <c r="C3415" s="291" t="s">
        <v>3744</v>
      </c>
      <c r="P3415" s="291" t="s">
        <v>3744</v>
      </c>
      <c r="Q3415" s="239" t="s">
        <v>7643</v>
      </c>
    </row>
    <row r="3416" spans="1:17">
      <c r="A3416" s="239" t="s">
        <v>7623</v>
      </c>
      <c r="B3416" s="239" t="s">
        <v>7640</v>
      </c>
      <c r="C3416" s="291" t="s">
        <v>3741</v>
      </c>
      <c r="P3416" s="291" t="s">
        <v>3741</v>
      </c>
      <c r="Q3416" s="239" t="s">
        <v>7640</v>
      </c>
    </row>
    <row r="3417" spans="1:17">
      <c r="A3417" s="239" t="s">
        <v>7623</v>
      </c>
      <c r="B3417" s="239" t="s">
        <v>7642</v>
      </c>
      <c r="C3417" s="291" t="s">
        <v>3743</v>
      </c>
      <c r="P3417" s="291" t="s">
        <v>3743</v>
      </c>
      <c r="Q3417" s="239" t="s">
        <v>7642</v>
      </c>
    </row>
    <row r="3418" spans="1:17">
      <c r="A3418" s="239" t="s">
        <v>7623</v>
      </c>
      <c r="B3418" s="239" t="s">
        <v>7644</v>
      </c>
      <c r="C3418" s="291" t="s">
        <v>3745</v>
      </c>
      <c r="P3418" s="291" t="s">
        <v>3745</v>
      </c>
      <c r="Q3418" s="239" t="s">
        <v>7644</v>
      </c>
    </row>
    <row r="3419" spans="1:17">
      <c r="A3419" s="239" t="s">
        <v>7623</v>
      </c>
      <c r="B3419" s="239" t="s">
        <v>7707</v>
      </c>
      <c r="C3419" s="291" t="s">
        <v>3810</v>
      </c>
      <c r="P3419" s="291" t="s">
        <v>3810</v>
      </c>
      <c r="Q3419" s="239" t="s">
        <v>7707</v>
      </c>
    </row>
    <row r="3420" spans="1:17">
      <c r="A3420" s="239" t="s">
        <v>7623</v>
      </c>
      <c r="B3420" s="239" t="s">
        <v>7639</v>
      </c>
      <c r="C3420" s="291" t="s">
        <v>3740</v>
      </c>
      <c r="P3420" s="291" t="s">
        <v>3740</v>
      </c>
      <c r="Q3420" s="239" t="s">
        <v>7639</v>
      </c>
    </row>
    <row r="3421" spans="1:17">
      <c r="A3421" s="239" t="s">
        <v>7623</v>
      </c>
      <c r="B3421" s="239" t="s">
        <v>7645</v>
      </c>
      <c r="C3421" s="291" t="s">
        <v>3746</v>
      </c>
      <c r="P3421" s="291" t="s">
        <v>3746</v>
      </c>
      <c r="Q3421" s="239" t="s">
        <v>7645</v>
      </c>
    </row>
    <row r="3422" spans="1:17">
      <c r="A3422" s="239" t="s">
        <v>7623</v>
      </c>
      <c r="B3422" s="239" t="s">
        <v>7646</v>
      </c>
      <c r="C3422" s="291" t="s">
        <v>3747</v>
      </c>
      <c r="P3422" s="291" t="s">
        <v>3747</v>
      </c>
      <c r="Q3422" s="239" t="s">
        <v>7646</v>
      </c>
    </row>
    <row r="3423" spans="1:17">
      <c r="A3423" s="239" t="s">
        <v>7623</v>
      </c>
      <c r="B3423" s="239" t="s">
        <v>7647</v>
      </c>
      <c r="C3423" s="291" t="s">
        <v>3748</v>
      </c>
      <c r="P3423" s="291" t="s">
        <v>3748</v>
      </c>
      <c r="Q3423" s="239" t="s">
        <v>7647</v>
      </c>
    </row>
    <row r="3424" spans="1:17">
      <c r="A3424" s="239" t="s">
        <v>7623</v>
      </c>
      <c r="B3424" s="239" t="s">
        <v>7648</v>
      </c>
      <c r="C3424" s="291" t="s">
        <v>3749</v>
      </c>
      <c r="P3424" s="291" t="s">
        <v>3749</v>
      </c>
      <c r="Q3424" s="239" t="s">
        <v>7648</v>
      </c>
    </row>
    <row r="3425" spans="1:17">
      <c r="A3425" s="239" t="s">
        <v>7623</v>
      </c>
      <c r="B3425" s="239" t="s">
        <v>7649</v>
      </c>
      <c r="C3425" s="291" t="s">
        <v>3750</v>
      </c>
      <c r="P3425" s="291" t="s">
        <v>3750</v>
      </c>
      <c r="Q3425" s="239" t="s">
        <v>7649</v>
      </c>
    </row>
    <row r="3426" spans="1:17">
      <c r="A3426" s="239" t="s">
        <v>7623</v>
      </c>
      <c r="B3426" s="239" t="s">
        <v>7650</v>
      </c>
      <c r="C3426" s="291" t="s">
        <v>3751</v>
      </c>
      <c r="P3426" s="291" t="s">
        <v>3751</v>
      </c>
      <c r="Q3426" s="239" t="s">
        <v>7650</v>
      </c>
    </row>
    <row r="3427" spans="1:17">
      <c r="A3427" s="239" t="s">
        <v>7623</v>
      </c>
      <c r="B3427" s="239" t="s">
        <v>7651</v>
      </c>
      <c r="C3427" s="291" t="s">
        <v>3752</v>
      </c>
      <c r="P3427" s="291" t="s">
        <v>3752</v>
      </c>
      <c r="Q3427" s="239" t="s">
        <v>7651</v>
      </c>
    </row>
    <row r="3428" spans="1:17">
      <c r="A3428" s="239" t="s">
        <v>7623</v>
      </c>
      <c r="B3428" s="239" t="s">
        <v>7750</v>
      </c>
      <c r="C3428" s="291" t="s">
        <v>3857</v>
      </c>
      <c r="P3428" s="291" t="s">
        <v>3857</v>
      </c>
      <c r="Q3428" s="239" t="s">
        <v>7750</v>
      </c>
    </row>
    <row r="3429" spans="1:17">
      <c r="A3429" s="239" t="s">
        <v>7623</v>
      </c>
      <c r="B3429" s="239" t="s">
        <v>7652</v>
      </c>
      <c r="C3429" s="291" t="s">
        <v>3753</v>
      </c>
      <c r="P3429" s="291" t="s">
        <v>3753</v>
      </c>
      <c r="Q3429" s="239" t="s">
        <v>7652</v>
      </c>
    </row>
    <row r="3430" spans="1:17">
      <c r="A3430" s="239" t="s">
        <v>7623</v>
      </c>
      <c r="B3430" s="239" t="s">
        <v>7653</v>
      </c>
      <c r="C3430" s="291" t="s">
        <v>3754</v>
      </c>
      <c r="P3430" s="291" t="s">
        <v>3754</v>
      </c>
      <c r="Q3430" s="239" t="s">
        <v>7653</v>
      </c>
    </row>
    <row r="3431" spans="1:17">
      <c r="A3431" s="239" t="s">
        <v>7623</v>
      </c>
      <c r="B3431" s="239" t="s">
        <v>7655</v>
      </c>
      <c r="C3431" s="291" t="s">
        <v>3756</v>
      </c>
      <c r="P3431" s="291" t="s">
        <v>3756</v>
      </c>
      <c r="Q3431" s="239" t="s">
        <v>7655</v>
      </c>
    </row>
    <row r="3432" spans="1:17">
      <c r="A3432" s="239" t="s">
        <v>7623</v>
      </c>
      <c r="B3432" s="239" t="s">
        <v>7656</v>
      </c>
      <c r="C3432" s="291" t="s">
        <v>3757</v>
      </c>
      <c r="P3432" s="291" t="s">
        <v>3757</v>
      </c>
      <c r="Q3432" s="239" t="s">
        <v>7656</v>
      </c>
    </row>
    <row r="3433" spans="1:17">
      <c r="A3433" s="239" t="s">
        <v>7623</v>
      </c>
      <c r="B3433" s="239" t="s">
        <v>7657</v>
      </c>
      <c r="C3433" s="291" t="s">
        <v>3758</v>
      </c>
      <c r="P3433" s="291" t="s">
        <v>3758</v>
      </c>
      <c r="Q3433" s="239" t="s">
        <v>7657</v>
      </c>
    </row>
    <row r="3434" spans="1:17">
      <c r="A3434" s="239" t="s">
        <v>7623</v>
      </c>
      <c r="B3434" s="239" t="s">
        <v>7730</v>
      </c>
      <c r="C3434" s="291" t="s">
        <v>3835</v>
      </c>
      <c r="P3434" s="291" t="s">
        <v>3835</v>
      </c>
      <c r="Q3434" s="239" t="s">
        <v>7730</v>
      </c>
    </row>
    <row r="3435" spans="1:17">
      <c r="A3435" s="239" t="s">
        <v>7623</v>
      </c>
      <c r="B3435" s="239" t="s">
        <v>7658</v>
      </c>
      <c r="C3435" s="291" t="s">
        <v>3759</v>
      </c>
      <c r="P3435" s="291" t="s">
        <v>3759</v>
      </c>
      <c r="Q3435" s="239" t="s">
        <v>7658</v>
      </c>
    </row>
    <row r="3436" spans="1:17">
      <c r="A3436" s="239" t="s">
        <v>7623</v>
      </c>
      <c r="B3436" s="239" t="s">
        <v>7659</v>
      </c>
      <c r="C3436" s="291" t="s">
        <v>3760</v>
      </c>
      <c r="P3436" s="291" t="s">
        <v>3760</v>
      </c>
      <c r="Q3436" s="239" t="s">
        <v>7659</v>
      </c>
    </row>
    <row r="3437" spans="1:17">
      <c r="A3437" s="239" t="s">
        <v>7623</v>
      </c>
      <c r="B3437" s="239" t="s">
        <v>7660</v>
      </c>
      <c r="C3437" s="291" t="s">
        <v>3761</v>
      </c>
      <c r="P3437" s="291" t="s">
        <v>3761</v>
      </c>
      <c r="Q3437" s="239" t="s">
        <v>7660</v>
      </c>
    </row>
    <row r="3438" spans="1:17">
      <c r="A3438" s="239" t="s">
        <v>7623</v>
      </c>
      <c r="B3438" s="239" t="s">
        <v>7661</v>
      </c>
      <c r="C3438" s="291" t="s">
        <v>3762</v>
      </c>
      <c r="P3438" s="291" t="s">
        <v>3762</v>
      </c>
      <c r="Q3438" s="239" t="s">
        <v>7661</v>
      </c>
    </row>
    <row r="3439" spans="1:17">
      <c r="A3439" s="239" t="s">
        <v>7623</v>
      </c>
      <c r="B3439" s="239" t="s">
        <v>7666</v>
      </c>
      <c r="C3439" s="291" t="s">
        <v>3767</v>
      </c>
      <c r="P3439" s="291" t="s">
        <v>3767</v>
      </c>
      <c r="Q3439" s="239" t="s">
        <v>7666</v>
      </c>
    </row>
    <row r="3440" spans="1:17">
      <c r="A3440" s="239" t="s">
        <v>7623</v>
      </c>
      <c r="B3440" s="239" t="s">
        <v>7664</v>
      </c>
      <c r="C3440" s="291" t="s">
        <v>3765</v>
      </c>
      <c r="P3440" s="291" t="s">
        <v>3765</v>
      </c>
      <c r="Q3440" s="239" t="s">
        <v>7664</v>
      </c>
    </row>
    <row r="3441" spans="1:17">
      <c r="A3441" s="239" t="s">
        <v>7623</v>
      </c>
      <c r="B3441" s="239" t="s">
        <v>3769</v>
      </c>
      <c r="C3441" s="291" t="s">
        <v>3768</v>
      </c>
      <c r="P3441" s="291" t="s">
        <v>3768</v>
      </c>
      <c r="Q3441" s="239" t="s">
        <v>3769</v>
      </c>
    </row>
    <row r="3442" spans="1:17">
      <c r="A3442" s="239" t="s">
        <v>7623</v>
      </c>
      <c r="B3442" s="239" t="s">
        <v>7663</v>
      </c>
      <c r="C3442" s="291" t="s">
        <v>3764</v>
      </c>
      <c r="P3442" s="291" t="s">
        <v>3764</v>
      </c>
      <c r="Q3442" s="239" t="s">
        <v>7663</v>
      </c>
    </row>
    <row r="3443" spans="1:17">
      <c r="A3443" s="239" t="s">
        <v>7623</v>
      </c>
      <c r="B3443" s="239" t="s">
        <v>7665</v>
      </c>
      <c r="C3443" s="291" t="s">
        <v>3766</v>
      </c>
      <c r="P3443" s="291" t="s">
        <v>3766</v>
      </c>
      <c r="Q3443" s="239" t="s">
        <v>7665</v>
      </c>
    </row>
    <row r="3444" spans="1:17">
      <c r="A3444" s="239" t="s">
        <v>7623</v>
      </c>
      <c r="B3444" s="239" t="s">
        <v>7667</v>
      </c>
      <c r="C3444" s="291" t="s">
        <v>3770</v>
      </c>
      <c r="P3444" s="291" t="s">
        <v>3770</v>
      </c>
      <c r="Q3444" s="239" t="s">
        <v>7667</v>
      </c>
    </row>
    <row r="3445" spans="1:17">
      <c r="A3445" s="239" t="s">
        <v>7623</v>
      </c>
      <c r="B3445" s="239" t="s">
        <v>7654</v>
      </c>
      <c r="C3445" s="291" t="s">
        <v>3755</v>
      </c>
      <c r="P3445" s="291" t="s">
        <v>3755</v>
      </c>
      <c r="Q3445" s="239" t="s">
        <v>7654</v>
      </c>
    </row>
    <row r="3446" spans="1:17">
      <c r="A3446" s="239" t="s">
        <v>7623</v>
      </c>
      <c r="B3446" s="239" t="s">
        <v>7721</v>
      </c>
      <c r="C3446" s="291" t="s">
        <v>3824</v>
      </c>
      <c r="P3446" s="291" t="s">
        <v>3824</v>
      </c>
      <c r="Q3446" s="239" t="s">
        <v>7721</v>
      </c>
    </row>
    <row r="3447" spans="1:17">
      <c r="A3447" s="239" t="s">
        <v>7623</v>
      </c>
      <c r="B3447" s="239" t="s">
        <v>3736</v>
      </c>
      <c r="C3447" s="291" t="s">
        <v>3735</v>
      </c>
      <c r="P3447" s="291" t="s">
        <v>3735</v>
      </c>
      <c r="Q3447" s="239" t="s">
        <v>3736</v>
      </c>
    </row>
    <row r="3448" spans="1:17">
      <c r="A3448" s="239" t="s">
        <v>7623</v>
      </c>
      <c r="B3448" s="239" t="s">
        <v>7884</v>
      </c>
      <c r="C3448" s="291" t="s">
        <v>4045</v>
      </c>
      <c r="P3448" s="291" t="s">
        <v>4045</v>
      </c>
      <c r="Q3448" s="239" t="s">
        <v>7884</v>
      </c>
    </row>
    <row r="3449" spans="1:17">
      <c r="A3449" s="290" t="s">
        <v>4076</v>
      </c>
      <c r="B3449" s="290" t="s">
        <v>1767</v>
      </c>
      <c r="C3449" s="290" t="s">
        <v>1766</v>
      </c>
      <c r="P3449" s="290" t="s">
        <v>1766</v>
      </c>
      <c r="Q3449" s="290" t="s">
        <v>1767</v>
      </c>
    </row>
    <row r="3450" spans="1:17">
      <c r="A3450" s="239" t="s">
        <v>7623</v>
      </c>
      <c r="B3450" s="239" t="s">
        <v>7766</v>
      </c>
      <c r="C3450" s="291" t="s">
        <v>3873</v>
      </c>
      <c r="P3450" s="291" t="s">
        <v>3873</v>
      </c>
      <c r="Q3450" s="239" t="s">
        <v>7766</v>
      </c>
    </row>
    <row r="3451" spans="1:17">
      <c r="A3451" s="239" t="s">
        <v>7623</v>
      </c>
      <c r="B3451" s="239" t="s">
        <v>7822</v>
      </c>
      <c r="C3451" s="291" t="s">
        <v>3974</v>
      </c>
      <c r="P3451" s="291" t="s">
        <v>3974</v>
      </c>
      <c r="Q3451" s="239" t="s">
        <v>7822</v>
      </c>
    </row>
    <row r="3452" spans="1:17">
      <c r="A3452" s="239" t="s">
        <v>7623</v>
      </c>
      <c r="B3452" s="239" t="s">
        <v>7701</v>
      </c>
      <c r="C3452" s="291" t="s">
        <v>3804</v>
      </c>
      <c r="P3452" s="291" t="s">
        <v>3804</v>
      </c>
      <c r="Q3452" s="239" t="s">
        <v>7701</v>
      </c>
    </row>
    <row r="3453" spans="1:17">
      <c r="A3453" s="239" t="s">
        <v>7623</v>
      </c>
      <c r="B3453" s="239" t="s">
        <v>7710</v>
      </c>
      <c r="C3453" s="291" t="s">
        <v>3813</v>
      </c>
      <c r="P3453" s="291" t="s">
        <v>3813</v>
      </c>
      <c r="Q3453" s="239" t="s">
        <v>7710</v>
      </c>
    </row>
    <row r="3454" spans="1:17">
      <c r="A3454" s="239" t="s">
        <v>7623</v>
      </c>
      <c r="B3454" s="239" t="s">
        <v>7713</v>
      </c>
      <c r="C3454" s="291" t="s">
        <v>3816</v>
      </c>
      <c r="P3454" s="291" t="s">
        <v>3816</v>
      </c>
      <c r="Q3454" s="239" t="s">
        <v>7713</v>
      </c>
    </row>
    <row r="3455" spans="1:17">
      <c r="A3455" s="239" t="s">
        <v>7623</v>
      </c>
      <c r="B3455" s="239" t="s">
        <v>7632</v>
      </c>
      <c r="C3455" s="291" t="s">
        <v>3731</v>
      </c>
      <c r="P3455" s="291" t="s">
        <v>3731</v>
      </c>
      <c r="Q3455" s="239" t="s">
        <v>7632</v>
      </c>
    </row>
    <row r="3456" spans="1:17">
      <c r="A3456" s="239" t="s">
        <v>7623</v>
      </c>
      <c r="B3456" s="239" t="s">
        <v>7668</v>
      </c>
      <c r="C3456" s="291" t="s">
        <v>3771</v>
      </c>
      <c r="P3456" s="291" t="s">
        <v>3771</v>
      </c>
      <c r="Q3456" s="239" t="s">
        <v>7668</v>
      </c>
    </row>
    <row r="3457" spans="1:17">
      <c r="A3457" s="239" t="s">
        <v>7623</v>
      </c>
      <c r="B3457" s="239" t="s">
        <v>7636</v>
      </c>
      <c r="C3457" s="291" t="s">
        <v>3737</v>
      </c>
      <c r="P3457" s="291" t="s">
        <v>3737</v>
      </c>
      <c r="Q3457" s="239" t="s">
        <v>7636</v>
      </c>
    </row>
    <row r="3458" spans="1:17">
      <c r="A3458" s="239" t="s">
        <v>7623</v>
      </c>
      <c r="B3458" s="239" t="s">
        <v>7728</v>
      </c>
      <c r="C3458" s="291" t="s">
        <v>3833</v>
      </c>
      <c r="P3458" s="291" t="s">
        <v>3833</v>
      </c>
      <c r="Q3458" s="239" t="s">
        <v>7728</v>
      </c>
    </row>
    <row r="3459" spans="1:17">
      <c r="A3459" s="239" t="s">
        <v>7623</v>
      </c>
      <c r="B3459" s="239" t="s">
        <v>7729</v>
      </c>
      <c r="C3459" s="291" t="s">
        <v>3834</v>
      </c>
      <c r="P3459" s="291" t="s">
        <v>3834</v>
      </c>
      <c r="Q3459" s="239" t="s">
        <v>7729</v>
      </c>
    </row>
    <row r="3460" spans="1:17">
      <c r="A3460" s="239" t="s">
        <v>7623</v>
      </c>
      <c r="B3460" s="239" t="s">
        <v>7700</v>
      </c>
      <c r="C3460" s="291" t="s">
        <v>3803</v>
      </c>
      <c r="P3460" s="291" t="s">
        <v>3803</v>
      </c>
      <c r="Q3460" s="239" t="s">
        <v>7700</v>
      </c>
    </row>
    <row r="3461" spans="1:17">
      <c r="A3461" s="239" t="s">
        <v>7623</v>
      </c>
      <c r="B3461" s="239" t="s">
        <v>7727</v>
      </c>
      <c r="C3461" s="291" t="s">
        <v>3832</v>
      </c>
      <c r="P3461" s="291" t="s">
        <v>3832</v>
      </c>
      <c r="Q3461" s="239" t="s">
        <v>7727</v>
      </c>
    </row>
    <row r="3462" spans="1:17">
      <c r="A3462" s="239" t="s">
        <v>7623</v>
      </c>
      <c r="B3462" s="239" t="s">
        <v>7733</v>
      </c>
      <c r="C3462" s="291" t="s">
        <v>3840</v>
      </c>
      <c r="P3462" s="291" t="s">
        <v>3840</v>
      </c>
      <c r="Q3462" s="239" t="s">
        <v>7733</v>
      </c>
    </row>
    <row r="3463" spans="1:17">
      <c r="A3463" s="239" t="s">
        <v>7623</v>
      </c>
      <c r="B3463" s="239" t="s">
        <v>7891</v>
      </c>
      <c r="C3463" s="291" t="s">
        <v>4052</v>
      </c>
      <c r="P3463" s="291" t="s">
        <v>4052</v>
      </c>
      <c r="Q3463" s="239" t="s">
        <v>7891</v>
      </c>
    </row>
    <row r="3464" spans="1:17">
      <c r="A3464" s="239" t="s">
        <v>7623</v>
      </c>
      <c r="B3464" s="239" t="s">
        <v>7882</v>
      </c>
      <c r="C3464" s="291" t="s">
        <v>4043</v>
      </c>
      <c r="P3464" s="291" t="s">
        <v>4043</v>
      </c>
      <c r="Q3464" s="239" t="s">
        <v>7882</v>
      </c>
    </row>
    <row r="3465" spans="1:17">
      <c r="A3465" s="239" t="s">
        <v>7623</v>
      </c>
      <c r="B3465" s="239" t="s">
        <v>7828</v>
      </c>
      <c r="C3465" s="291" t="s">
        <v>3980</v>
      </c>
      <c r="P3465" s="291" t="s">
        <v>3980</v>
      </c>
      <c r="Q3465" s="239" t="s">
        <v>7828</v>
      </c>
    </row>
    <row r="3466" spans="1:17">
      <c r="A3466" s="239" t="s">
        <v>7623</v>
      </c>
      <c r="B3466" s="239" t="s">
        <v>7783</v>
      </c>
      <c r="C3466" s="291" t="s">
        <v>3916</v>
      </c>
      <c r="P3466" s="291" t="s">
        <v>3916</v>
      </c>
      <c r="Q3466" s="239" t="s">
        <v>7783</v>
      </c>
    </row>
    <row r="3467" spans="1:17">
      <c r="A3467" s="239" t="s">
        <v>7623</v>
      </c>
      <c r="B3467" s="239" t="s">
        <v>7908</v>
      </c>
      <c r="C3467" s="291" t="s">
        <v>4071</v>
      </c>
      <c r="P3467" s="291" t="s">
        <v>4071</v>
      </c>
      <c r="Q3467" s="239" t="s">
        <v>7908</v>
      </c>
    </row>
    <row r="3468" spans="1:17">
      <c r="A3468" s="292" t="s">
        <v>7623</v>
      </c>
      <c r="B3468" s="239" t="s">
        <v>7883</v>
      </c>
      <c r="C3468" s="291" t="s">
        <v>4044</v>
      </c>
      <c r="P3468" s="291" t="s">
        <v>4044</v>
      </c>
      <c r="Q3468" s="239" t="s">
        <v>7883</v>
      </c>
    </row>
    <row r="3469" spans="1:17">
      <c r="A3469" s="292" t="s">
        <v>7623</v>
      </c>
      <c r="B3469" s="239" t="s">
        <v>7738</v>
      </c>
      <c r="C3469" s="291" t="s">
        <v>3845</v>
      </c>
      <c r="P3469" s="291" t="s">
        <v>3845</v>
      </c>
      <c r="Q3469" s="239" t="s">
        <v>7738</v>
      </c>
    </row>
    <row r="3470" spans="1:17">
      <c r="A3470" s="239" t="s">
        <v>7623</v>
      </c>
      <c r="B3470" s="239" t="s">
        <v>7847</v>
      </c>
      <c r="C3470" s="291" t="s">
        <v>4001</v>
      </c>
      <c r="P3470" s="291" t="s">
        <v>4001</v>
      </c>
      <c r="Q3470" s="239" t="s">
        <v>7847</v>
      </c>
    </row>
    <row r="3471" spans="1:17">
      <c r="A3471" s="239" t="s">
        <v>7623</v>
      </c>
      <c r="B3471" s="239" t="s">
        <v>7804</v>
      </c>
      <c r="C3471" s="291" t="s">
        <v>3951</v>
      </c>
      <c r="P3471" s="291" t="s">
        <v>3951</v>
      </c>
      <c r="Q3471" s="239" t="s">
        <v>7804</v>
      </c>
    </row>
    <row r="3472" spans="1:17">
      <c r="A3472" s="239" t="s">
        <v>7623</v>
      </c>
      <c r="B3472" s="239" t="s">
        <v>7863</v>
      </c>
      <c r="C3472" s="291" t="s">
        <v>4019</v>
      </c>
      <c r="P3472" s="291" t="s">
        <v>4019</v>
      </c>
      <c r="Q3472" s="239" t="s">
        <v>7863</v>
      </c>
    </row>
    <row r="3473" spans="1:17">
      <c r="A3473" s="239" t="s">
        <v>7623</v>
      </c>
      <c r="B3473" s="239" t="s">
        <v>7829</v>
      </c>
      <c r="C3473" s="291" t="s">
        <v>3981</v>
      </c>
      <c r="P3473" s="291" t="s">
        <v>3981</v>
      </c>
      <c r="Q3473" s="239" t="s">
        <v>7829</v>
      </c>
    </row>
    <row r="3474" spans="1:17">
      <c r="A3474" s="239" t="s">
        <v>7623</v>
      </c>
      <c r="B3474" s="239" t="s">
        <v>7906</v>
      </c>
      <c r="C3474" s="291" t="s">
        <v>4069</v>
      </c>
      <c r="P3474" s="291" t="s">
        <v>4069</v>
      </c>
      <c r="Q3474" s="239" t="s">
        <v>7906</v>
      </c>
    </row>
    <row r="3475" spans="1:17">
      <c r="A3475" s="239" t="s">
        <v>7623</v>
      </c>
      <c r="B3475" s="239" t="s">
        <v>7909</v>
      </c>
      <c r="C3475" s="291" t="s">
        <v>4072</v>
      </c>
      <c r="P3475" s="291" t="s">
        <v>4072</v>
      </c>
      <c r="Q3475" s="239" t="s">
        <v>7909</v>
      </c>
    </row>
    <row r="3476" spans="1:17">
      <c r="A3476" s="239" t="s">
        <v>7623</v>
      </c>
      <c r="B3476" s="239" t="s">
        <v>7832</v>
      </c>
      <c r="C3476" s="291" t="s">
        <v>3984</v>
      </c>
      <c r="P3476" s="291" t="s">
        <v>3984</v>
      </c>
      <c r="Q3476" s="239" t="s">
        <v>7832</v>
      </c>
    </row>
    <row r="3477" spans="1:17">
      <c r="A3477" s="239" t="s">
        <v>7623</v>
      </c>
      <c r="B3477" s="239" t="s">
        <v>7903</v>
      </c>
      <c r="C3477" s="291" t="s">
        <v>4066</v>
      </c>
      <c r="P3477" s="291" t="s">
        <v>4066</v>
      </c>
      <c r="Q3477" s="239" t="s">
        <v>7903</v>
      </c>
    </row>
    <row r="3478" spans="1:17">
      <c r="A3478" s="239" t="s">
        <v>7623</v>
      </c>
      <c r="B3478" s="239" t="s">
        <v>7881</v>
      </c>
      <c r="C3478" s="291" t="s">
        <v>4042</v>
      </c>
      <c r="P3478" s="291" t="s">
        <v>4042</v>
      </c>
      <c r="Q3478" s="239" t="s">
        <v>7881</v>
      </c>
    </row>
    <row r="3479" spans="1:17">
      <c r="A3479" s="239" t="s">
        <v>7623</v>
      </c>
      <c r="B3479" s="239" t="s">
        <v>7808</v>
      </c>
      <c r="C3479" s="291" t="s">
        <v>3956</v>
      </c>
      <c r="P3479" s="291" t="s">
        <v>3956</v>
      </c>
      <c r="Q3479" s="239" t="s">
        <v>7808</v>
      </c>
    </row>
    <row r="3480" spans="1:17">
      <c r="A3480" s="239" t="s">
        <v>7623</v>
      </c>
      <c r="B3480" s="239" t="s">
        <v>3973</v>
      </c>
      <c r="C3480" s="291" t="s">
        <v>3972</v>
      </c>
      <c r="P3480" s="291" t="s">
        <v>3972</v>
      </c>
      <c r="Q3480" s="239" t="s">
        <v>3973</v>
      </c>
    </row>
    <row r="3481" spans="1:17">
      <c r="A3481" s="239" t="s">
        <v>7623</v>
      </c>
      <c r="B3481" s="239" t="s">
        <v>7723</v>
      </c>
      <c r="C3481" s="291" t="s">
        <v>3826</v>
      </c>
      <c r="P3481" s="291" t="s">
        <v>3826</v>
      </c>
      <c r="Q3481" s="239" t="s">
        <v>7723</v>
      </c>
    </row>
    <row r="3482" spans="1:17">
      <c r="A3482" s="239" t="s">
        <v>7623</v>
      </c>
      <c r="B3482" s="239" t="s">
        <v>7792</v>
      </c>
      <c r="C3482" s="291" t="s">
        <v>3935</v>
      </c>
      <c r="P3482" s="291" t="s">
        <v>3935</v>
      </c>
      <c r="Q3482" s="239" t="s">
        <v>7792</v>
      </c>
    </row>
    <row r="3483" spans="1:17">
      <c r="A3483" s="239" t="s">
        <v>7623</v>
      </c>
      <c r="B3483" s="239" t="s">
        <v>7861</v>
      </c>
      <c r="C3483" s="291" t="s">
        <v>4017</v>
      </c>
      <c r="P3483" s="291" t="s">
        <v>4017</v>
      </c>
      <c r="Q3483" s="239" t="s">
        <v>7861</v>
      </c>
    </row>
    <row r="3484" spans="1:17">
      <c r="A3484" s="239" t="s">
        <v>7623</v>
      </c>
      <c r="B3484" s="239" t="s">
        <v>7900</v>
      </c>
      <c r="C3484" s="291" t="s">
        <v>4063</v>
      </c>
      <c r="P3484" s="291" t="s">
        <v>4063</v>
      </c>
      <c r="Q3484" s="239" t="s">
        <v>7900</v>
      </c>
    </row>
    <row r="3485" spans="1:17">
      <c r="A3485" s="239" t="s">
        <v>7623</v>
      </c>
      <c r="B3485" s="239" t="s">
        <v>7788</v>
      </c>
      <c r="C3485" s="291" t="s">
        <v>3927</v>
      </c>
      <c r="P3485" s="291" t="s">
        <v>3927</v>
      </c>
      <c r="Q3485" s="239" t="s">
        <v>7788</v>
      </c>
    </row>
    <row r="3486" spans="1:17">
      <c r="A3486" s="239" t="s">
        <v>7623</v>
      </c>
      <c r="B3486" s="239" t="s">
        <v>7868</v>
      </c>
      <c r="C3486" s="291" t="s">
        <v>4028</v>
      </c>
      <c r="P3486" s="291" t="s">
        <v>4028</v>
      </c>
      <c r="Q3486" s="239" t="s">
        <v>7868</v>
      </c>
    </row>
    <row r="3487" spans="1:17">
      <c r="A3487" s="239" t="s">
        <v>7623</v>
      </c>
      <c r="B3487" s="239" t="s">
        <v>7795</v>
      </c>
      <c r="C3487" s="291" t="s">
        <v>3938</v>
      </c>
      <c r="P3487" s="291" t="s">
        <v>3938</v>
      </c>
      <c r="Q3487" s="239" t="s">
        <v>7795</v>
      </c>
    </row>
    <row r="3488" spans="1:17">
      <c r="A3488" s="239" t="s">
        <v>7623</v>
      </c>
      <c r="B3488" s="239" t="s">
        <v>7846</v>
      </c>
      <c r="C3488" s="291" t="s">
        <v>3998</v>
      </c>
      <c r="P3488" s="291" t="s">
        <v>3998</v>
      </c>
      <c r="Q3488" s="239" t="s">
        <v>7846</v>
      </c>
    </row>
    <row r="3489" spans="1:17">
      <c r="A3489" s="239" t="s">
        <v>7623</v>
      </c>
      <c r="B3489" s="239" t="s">
        <v>7840</v>
      </c>
      <c r="C3489" s="291" t="s">
        <v>3992</v>
      </c>
      <c r="P3489" s="291" t="s">
        <v>3992</v>
      </c>
      <c r="Q3489" s="239" t="s">
        <v>7840</v>
      </c>
    </row>
    <row r="3490" spans="1:17">
      <c r="A3490" s="239" t="s">
        <v>7623</v>
      </c>
      <c r="B3490" s="239" t="s">
        <v>7784</v>
      </c>
      <c r="C3490" s="291" t="s">
        <v>3923</v>
      </c>
      <c r="P3490" s="291" t="s">
        <v>3923</v>
      </c>
      <c r="Q3490" s="239" t="s">
        <v>7784</v>
      </c>
    </row>
    <row r="3491" spans="1:17">
      <c r="A3491" s="239" t="s">
        <v>7623</v>
      </c>
      <c r="B3491" s="239" t="s">
        <v>7841</v>
      </c>
      <c r="C3491" s="291" t="s">
        <v>3993</v>
      </c>
      <c r="P3491" s="291" t="s">
        <v>3993</v>
      </c>
      <c r="Q3491" s="239" t="s">
        <v>7841</v>
      </c>
    </row>
    <row r="3492" spans="1:17">
      <c r="A3492" s="239" t="s">
        <v>7623</v>
      </c>
      <c r="B3492" s="239" t="s">
        <v>7836</v>
      </c>
      <c r="C3492" s="291" t="s">
        <v>3988</v>
      </c>
      <c r="P3492" s="291" t="s">
        <v>3988</v>
      </c>
      <c r="Q3492" s="239" t="s">
        <v>7836</v>
      </c>
    </row>
    <row r="3493" spans="1:17">
      <c r="A3493" s="239" t="s">
        <v>7623</v>
      </c>
      <c r="B3493" s="239" t="s">
        <v>7860</v>
      </c>
      <c r="C3493" s="291" t="s">
        <v>4016</v>
      </c>
      <c r="P3493" s="291" t="s">
        <v>4016</v>
      </c>
      <c r="Q3493" s="239" t="s">
        <v>7860</v>
      </c>
    </row>
    <row r="3494" spans="1:17">
      <c r="A3494" s="239" t="s">
        <v>7623</v>
      </c>
      <c r="B3494" s="239" t="s">
        <v>7853</v>
      </c>
      <c r="C3494" s="291" t="s">
        <v>4007</v>
      </c>
      <c r="P3494" s="291" t="s">
        <v>4007</v>
      </c>
      <c r="Q3494" s="239" t="s">
        <v>7853</v>
      </c>
    </row>
    <row r="3495" spans="1:17">
      <c r="A3495" s="239" t="s">
        <v>7623</v>
      </c>
      <c r="B3495" s="239" t="s">
        <v>7893</v>
      </c>
      <c r="C3495" s="291" t="s">
        <v>4056</v>
      </c>
      <c r="P3495" s="291" t="s">
        <v>4056</v>
      </c>
      <c r="Q3495" s="239" t="s">
        <v>7893</v>
      </c>
    </row>
    <row r="3496" spans="1:17">
      <c r="A3496" s="239" t="s">
        <v>7623</v>
      </c>
      <c r="B3496" s="239" t="s">
        <v>7831</v>
      </c>
      <c r="C3496" s="291" t="s">
        <v>3983</v>
      </c>
      <c r="P3496" s="291" t="s">
        <v>3983</v>
      </c>
      <c r="Q3496" s="239" t="s">
        <v>7831</v>
      </c>
    </row>
    <row r="3497" spans="1:17">
      <c r="A3497" s="239" t="s">
        <v>7623</v>
      </c>
      <c r="B3497" s="239" t="s">
        <v>7862</v>
      </c>
      <c r="C3497" s="291" t="s">
        <v>4018</v>
      </c>
      <c r="P3497" s="291" t="s">
        <v>4018</v>
      </c>
      <c r="Q3497" s="239" t="s">
        <v>7862</v>
      </c>
    </row>
    <row r="3498" spans="1:17">
      <c r="A3498" s="239" t="s">
        <v>7623</v>
      </c>
      <c r="B3498" s="239" t="s">
        <v>7785</v>
      </c>
      <c r="C3498" s="291" t="s">
        <v>3924</v>
      </c>
      <c r="P3498" s="291" t="s">
        <v>3924</v>
      </c>
      <c r="Q3498" s="239" t="s">
        <v>7785</v>
      </c>
    </row>
    <row r="3499" spans="1:17">
      <c r="A3499" s="239" t="s">
        <v>7623</v>
      </c>
      <c r="B3499" s="239" t="s">
        <v>7852</v>
      </c>
      <c r="C3499" s="291" t="s">
        <v>4006</v>
      </c>
      <c r="P3499" s="291" t="s">
        <v>4006</v>
      </c>
      <c r="Q3499" s="239" t="s">
        <v>7852</v>
      </c>
    </row>
    <row r="3500" spans="1:17">
      <c r="A3500" s="239" t="s">
        <v>7623</v>
      </c>
      <c r="B3500" s="239" t="s">
        <v>7872</v>
      </c>
      <c r="C3500" s="291" t="s">
        <v>4033</v>
      </c>
      <c r="P3500" s="291" t="s">
        <v>4033</v>
      </c>
      <c r="Q3500" s="239" t="s">
        <v>7872</v>
      </c>
    </row>
    <row r="3501" spans="1:17">
      <c r="A3501" s="239" t="s">
        <v>7623</v>
      </c>
      <c r="B3501" s="239" t="s">
        <v>7789</v>
      </c>
      <c r="C3501" s="291" t="s">
        <v>3928</v>
      </c>
      <c r="P3501" s="291" t="s">
        <v>3928</v>
      </c>
      <c r="Q3501" s="239" t="s">
        <v>7789</v>
      </c>
    </row>
    <row r="3502" spans="1:17">
      <c r="A3502" s="239" t="s">
        <v>7623</v>
      </c>
      <c r="B3502" s="239" t="s">
        <v>7854</v>
      </c>
      <c r="C3502" s="291" t="s">
        <v>4008</v>
      </c>
      <c r="P3502" s="291" t="s">
        <v>4008</v>
      </c>
      <c r="Q3502" s="239" t="s">
        <v>7854</v>
      </c>
    </row>
    <row r="3503" spans="1:17">
      <c r="A3503" s="239" t="s">
        <v>7623</v>
      </c>
      <c r="B3503" s="239" t="s">
        <v>7856</v>
      </c>
      <c r="C3503" s="291" t="s">
        <v>4010</v>
      </c>
      <c r="P3503" s="291" t="s">
        <v>4010</v>
      </c>
      <c r="Q3503" s="239" t="s">
        <v>7856</v>
      </c>
    </row>
    <row r="3504" spans="1:17">
      <c r="A3504" s="239" t="s">
        <v>7623</v>
      </c>
      <c r="B3504" s="239" t="s">
        <v>7842</v>
      </c>
      <c r="C3504" s="291" t="s">
        <v>3994</v>
      </c>
      <c r="P3504" s="291" t="s">
        <v>3994</v>
      </c>
      <c r="Q3504" s="239" t="s">
        <v>7842</v>
      </c>
    </row>
    <row r="3505" spans="1:17">
      <c r="A3505" s="239" t="s">
        <v>7623</v>
      </c>
      <c r="B3505" s="239" t="s">
        <v>7859</v>
      </c>
      <c r="C3505" s="291" t="s">
        <v>4013</v>
      </c>
      <c r="P3505" s="291" t="s">
        <v>4013</v>
      </c>
      <c r="Q3505" s="239" t="s">
        <v>7859</v>
      </c>
    </row>
    <row r="3506" spans="1:17">
      <c r="A3506" s="239" t="s">
        <v>7623</v>
      </c>
      <c r="B3506" s="239" t="s">
        <v>7858</v>
      </c>
      <c r="C3506" s="291" t="s">
        <v>4012</v>
      </c>
      <c r="P3506" s="291" t="s">
        <v>4012</v>
      </c>
      <c r="Q3506" s="239" t="s">
        <v>7858</v>
      </c>
    </row>
    <row r="3507" spans="1:17">
      <c r="A3507" s="239" t="s">
        <v>7623</v>
      </c>
      <c r="B3507" s="239" t="s">
        <v>7851</v>
      </c>
      <c r="C3507" s="291" t="s">
        <v>4005</v>
      </c>
      <c r="P3507" s="291" t="s">
        <v>4005</v>
      </c>
      <c r="Q3507" s="239" t="s">
        <v>7851</v>
      </c>
    </row>
    <row r="3508" spans="1:17">
      <c r="A3508" s="239" t="s">
        <v>7623</v>
      </c>
      <c r="B3508" s="239" t="s">
        <v>7878</v>
      </c>
      <c r="C3508" s="291" t="s">
        <v>4039</v>
      </c>
      <c r="P3508" s="291" t="s">
        <v>4039</v>
      </c>
      <c r="Q3508" s="239" t="s">
        <v>7878</v>
      </c>
    </row>
    <row r="3509" spans="1:17">
      <c r="A3509" s="239" t="s">
        <v>7623</v>
      </c>
      <c r="B3509" s="239" t="s">
        <v>7737</v>
      </c>
      <c r="C3509" s="291" t="s">
        <v>3844</v>
      </c>
      <c r="P3509" s="291" t="s">
        <v>3844</v>
      </c>
      <c r="Q3509" s="239" t="s">
        <v>7737</v>
      </c>
    </row>
    <row r="3510" spans="1:17">
      <c r="A3510" s="239" t="s">
        <v>7623</v>
      </c>
      <c r="B3510" s="239" t="s">
        <v>7843</v>
      </c>
      <c r="C3510" s="291" t="s">
        <v>3995</v>
      </c>
      <c r="P3510" s="291" t="s">
        <v>3995</v>
      </c>
      <c r="Q3510" s="239" t="s">
        <v>7843</v>
      </c>
    </row>
    <row r="3511" spans="1:17">
      <c r="A3511" s="239" t="s">
        <v>7623</v>
      </c>
      <c r="B3511" s="239" t="s">
        <v>7866</v>
      </c>
      <c r="C3511" s="291" t="s">
        <v>4024</v>
      </c>
      <c r="P3511" s="291" t="s">
        <v>4024</v>
      </c>
      <c r="Q3511" s="239" t="s">
        <v>7866</v>
      </c>
    </row>
    <row r="3512" spans="1:17">
      <c r="A3512" s="239" t="s">
        <v>7623</v>
      </c>
      <c r="B3512" s="239" t="s">
        <v>7837</v>
      </c>
      <c r="C3512" s="291" t="s">
        <v>3989</v>
      </c>
      <c r="P3512" s="291" t="s">
        <v>3989</v>
      </c>
      <c r="Q3512" s="239" t="s">
        <v>7837</v>
      </c>
    </row>
    <row r="3513" spans="1:17">
      <c r="A3513" s="239" t="s">
        <v>7623</v>
      </c>
      <c r="B3513" s="239" t="s">
        <v>7894</v>
      </c>
      <c r="C3513" s="291" t="s">
        <v>4057</v>
      </c>
      <c r="P3513" s="291" t="s">
        <v>4057</v>
      </c>
      <c r="Q3513" s="239" t="s">
        <v>7894</v>
      </c>
    </row>
    <row r="3514" spans="1:17">
      <c r="A3514" s="239" t="s">
        <v>7623</v>
      </c>
      <c r="B3514" s="239" t="s">
        <v>7864</v>
      </c>
      <c r="C3514" s="291" t="s">
        <v>4022</v>
      </c>
      <c r="P3514" s="291" t="s">
        <v>4022</v>
      </c>
      <c r="Q3514" s="239" t="s">
        <v>7864</v>
      </c>
    </row>
    <row r="3515" spans="1:17">
      <c r="A3515" s="239" t="s">
        <v>7623</v>
      </c>
      <c r="B3515" s="239" t="s">
        <v>7865</v>
      </c>
      <c r="C3515" s="291" t="s">
        <v>4023</v>
      </c>
      <c r="P3515" s="291" t="s">
        <v>4023</v>
      </c>
      <c r="Q3515" s="239" t="s">
        <v>7865</v>
      </c>
    </row>
    <row r="3516" spans="1:17">
      <c r="A3516" s="239" t="s">
        <v>7623</v>
      </c>
      <c r="B3516" s="239" t="s">
        <v>7844</v>
      </c>
      <c r="C3516" s="291" t="s">
        <v>3996</v>
      </c>
      <c r="P3516" s="291" t="s">
        <v>3996</v>
      </c>
      <c r="Q3516" s="239" t="s">
        <v>7844</v>
      </c>
    </row>
    <row r="3517" spans="1:17">
      <c r="A3517" s="239" t="s">
        <v>7623</v>
      </c>
      <c r="B3517" s="239" t="s">
        <v>7901</v>
      </c>
      <c r="C3517" s="291" t="s">
        <v>4064</v>
      </c>
      <c r="P3517" s="291" t="s">
        <v>4064</v>
      </c>
      <c r="Q3517" s="239" t="s">
        <v>7901</v>
      </c>
    </row>
    <row r="3518" spans="1:17">
      <c r="A3518" s="239" t="s">
        <v>7623</v>
      </c>
      <c r="B3518" s="239" t="s">
        <v>4026</v>
      </c>
      <c r="C3518" s="291" t="s">
        <v>4025</v>
      </c>
      <c r="P3518" s="291" t="s">
        <v>4025</v>
      </c>
      <c r="Q3518" s="239" t="s">
        <v>4026</v>
      </c>
    </row>
    <row r="3519" spans="1:17">
      <c r="A3519" s="239" t="s">
        <v>7623</v>
      </c>
      <c r="B3519" s="239" t="s">
        <v>4015</v>
      </c>
      <c r="C3519" s="291" t="s">
        <v>4014</v>
      </c>
      <c r="P3519" s="291" t="s">
        <v>4014</v>
      </c>
      <c r="Q3519" s="239" t="s">
        <v>4015</v>
      </c>
    </row>
    <row r="3520" spans="1:17">
      <c r="A3520" s="239" t="s">
        <v>7623</v>
      </c>
      <c r="B3520" s="239" t="s">
        <v>7885</v>
      </c>
      <c r="C3520" s="291" t="s">
        <v>4046</v>
      </c>
      <c r="P3520" s="291" t="s">
        <v>4046</v>
      </c>
      <c r="Q3520" s="239" t="s">
        <v>7885</v>
      </c>
    </row>
    <row r="3521" spans="1:17">
      <c r="A3521" s="239" t="s">
        <v>7623</v>
      </c>
      <c r="B3521" s="239" t="s">
        <v>7823</v>
      </c>
      <c r="C3521" s="291" t="s">
        <v>3975</v>
      </c>
      <c r="P3521" s="291" t="s">
        <v>3975</v>
      </c>
      <c r="Q3521" s="239" t="s">
        <v>7823</v>
      </c>
    </row>
    <row r="3522" spans="1:17">
      <c r="A3522" s="239" t="s">
        <v>4524</v>
      </c>
      <c r="B3522" s="239" t="s">
        <v>5386</v>
      </c>
      <c r="C3522" s="291" t="s">
        <v>5387</v>
      </c>
      <c r="P3522" s="291" t="s">
        <v>5387</v>
      </c>
      <c r="Q3522" s="239" t="s">
        <v>5386</v>
      </c>
    </row>
    <row r="3523" spans="1:17">
      <c r="A3523" s="239" t="s">
        <v>7623</v>
      </c>
      <c r="B3523" s="239" t="s">
        <v>7838</v>
      </c>
      <c r="C3523" s="291" t="s">
        <v>3990</v>
      </c>
      <c r="P3523" s="291" t="s">
        <v>3990</v>
      </c>
      <c r="Q3523" s="239" t="s">
        <v>7838</v>
      </c>
    </row>
    <row r="3524" spans="1:17">
      <c r="A3524" s="239" t="s">
        <v>7623</v>
      </c>
      <c r="B3524" s="239" t="s">
        <v>7857</v>
      </c>
      <c r="C3524" s="291" t="s">
        <v>4011</v>
      </c>
      <c r="P3524" s="291" t="s">
        <v>4011</v>
      </c>
      <c r="Q3524" s="239" t="s">
        <v>7857</v>
      </c>
    </row>
    <row r="3525" spans="1:17">
      <c r="A3525" s="239" t="s">
        <v>7623</v>
      </c>
      <c r="B3525" s="239" t="s">
        <v>7873</v>
      </c>
      <c r="C3525" s="291" t="s">
        <v>4034</v>
      </c>
      <c r="P3525" s="291" t="s">
        <v>4034</v>
      </c>
      <c r="Q3525" s="239" t="s">
        <v>7873</v>
      </c>
    </row>
    <row r="3526" spans="1:17">
      <c r="A3526" s="239" t="s">
        <v>7623</v>
      </c>
      <c r="B3526" s="239" t="s">
        <v>7850</v>
      </c>
      <c r="C3526" s="291" t="s">
        <v>4004</v>
      </c>
      <c r="P3526" s="291" t="s">
        <v>4004</v>
      </c>
      <c r="Q3526" s="239" t="s">
        <v>7850</v>
      </c>
    </row>
    <row r="3527" spans="1:17">
      <c r="A3527" s="239" t="s">
        <v>7623</v>
      </c>
      <c r="B3527" s="239" t="s">
        <v>7845</v>
      </c>
      <c r="C3527" s="291" t="s">
        <v>3997</v>
      </c>
      <c r="P3527" s="291" t="s">
        <v>3997</v>
      </c>
      <c r="Q3527" s="239" t="s">
        <v>7845</v>
      </c>
    </row>
    <row r="3528" spans="1:17">
      <c r="A3528" s="239" t="s">
        <v>7623</v>
      </c>
      <c r="B3528" s="239" t="s">
        <v>7855</v>
      </c>
      <c r="C3528" s="291" t="s">
        <v>4009</v>
      </c>
      <c r="P3528" s="291" t="s">
        <v>4009</v>
      </c>
      <c r="Q3528" s="239" t="s">
        <v>7855</v>
      </c>
    </row>
    <row r="3529" spans="1:17">
      <c r="A3529" s="290" t="s">
        <v>4519</v>
      </c>
      <c r="B3529" s="290" t="s">
        <v>5126</v>
      </c>
      <c r="C3529" s="290" t="s">
        <v>1369</v>
      </c>
      <c r="P3529" s="290" t="s">
        <v>1369</v>
      </c>
      <c r="Q3529" s="290" t="s">
        <v>5126</v>
      </c>
    </row>
    <row r="3530" spans="1:17">
      <c r="A3530" s="239" t="s">
        <v>4519</v>
      </c>
      <c r="B3530" s="239" t="s">
        <v>5525</v>
      </c>
      <c r="C3530" s="291" t="s">
        <v>5526</v>
      </c>
      <c r="P3530" s="291" t="s">
        <v>5526</v>
      </c>
      <c r="Q3530" s="239" t="s">
        <v>5525</v>
      </c>
    </row>
    <row r="3531" spans="1:17">
      <c r="A3531" s="239" t="s">
        <v>7623</v>
      </c>
      <c r="B3531" s="239" t="s">
        <v>7886</v>
      </c>
      <c r="C3531" s="291" t="s">
        <v>4047</v>
      </c>
      <c r="P3531" s="291" t="s">
        <v>4047</v>
      </c>
      <c r="Q3531" s="239" t="s">
        <v>7886</v>
      </c>
    </row>
    <row r="3532" spans="1:17">
      <c r="A3532" s="239" t="s">
        <v>5665</v>
      </c>
      <c r="B3532" s="239" t="s">
        <v>5721</v>
      </c>
      <c r="C3532" s="291" t="s">
        <v>1829</v>
      </c>
      <c r="P3532" s="291" t="s">
        <v>1829</v>
      </c>
      <c r="Q3532" s="239" t="s">
        <v>5721</v>
      </c>
    </row>
    <row r="3533" spans="1:17">
      <c r="A3533" s="239" t="s">
        <v>4524</v>
      </c>
      <c r="B3533" s="239" t="s">
        <v>4693</v>
      </c>
      <c r="C3533" s="291" t="s">
        <v>909</v>
      </c>
      <c r="P3533" s="291" t="s">
        <v>909</v>
      </c>
      <c r="Q3533" s="239" t="s">
        <v>4693</v>
      </c>
    </row>
    <row r="3534" spans="1:17">
      <c r="A3534" s="239" t="s">
        <v>4524</v>
      </c>
      <c r="B3534" s="239" t="s">
        <v>4862</v>
      </c>
      <c r="C3534" s="291" t="s">
        <v>1087</v>
      </c>
      <c r="P3534" s="291" t="s">
        <v>1087</v>
      </c>
      <c r="Q3534" s="239" t="s">
        <v>4862</v>
      </c>
    </row>
    <row r="3535" spans="1:17">
      <c r="A3535" s="239" t="s">
        <v>4524</v>
      </c>
      <c r="B3535" s="239" t="s">
        <v>5022</v>
      </c>
      <c r="C3535" s="291" t="s">
        <v>1256</v>
      </c>
      <c r="P3535" s="291" t="s">
        <v>1256</v>
      </c>
      <c r="Q3535" s="239" t="s">
        <v>5022</v>
      </c>
    </row>
    <row r="3536" spans="1:17">
      <c r="A3536" s="290" t="s">
        <v>4519</v>
      </c>
      <c r="B3536" s="290" t="s">
        <v>5196</v>
      </c>
      <c r="C3536" s="290" t="s">
        <v>1452</v>
      </c>
      <c r="P3536" s="290" t="s">
        <v>1452</v>
      </c>
      <c r="Q3536" s="290" t="s">
        <v>5196</v>
      </c>
    </row>
    <row r="3537" spans="1:17">
      <c r="A3537" s="292" t="s">
        <v>4524</v>
      </c>
      <c r="B3537" s="239" t="s">
        <v>5363</v>
      </c>
      <c r="C3537" s="291" t="s">
        <v>1643</v>
      </c>
      <c r="P3537" s="291" t="s">
        <v>1643</v>
      </c>
      <c r="Q3537" s="239" t="s">
        <v>5363</v>
      </c>
    </row>
    <row r="3538" spans="1:17">
      <c r="A3538" s="292" t="s">
        <v>4077</v>
      </c>
      <c r="B3538" s="239" t="s">
        <v>6657</v>
      </c>
      <c r="C3538" s="291" t="s">
        <v>2794</v>
      </c>
      <c r="P3538" s="291" t="s">
        <v>2794</v>
      </c>
      <c r="Q3538" s="239" t="s">
        <v>6657</v>
      </c>
    </row>
    <row r="3539" spans="1:17">
      <c r="A3539" s="290" t="s">
        <v>4076</v>
      </c>
      <c r="B3539" s="290" t="s">
        <v>5978</v>
      </c>
      <c r="C3539" s="290" t="s">
        <v>2069</v>
      </c>
      <c r="P3539" s="290" t="s">
        <v>2069</v>
      </c>
      <c r="Q3539" s="290" t="s">
        <v>5978</v>
      </c>
    </row>
    <row r="3540" spans="1:17">
      <c r="A3540" s="292" t="s">
        <v>4524</v>
      </c>
      <c r="B3540" s="239" t="s">
        <v>4958</v>
      </c>
      <c r="C3540" s="291" t="s">
        <v>1186</v>
      </c>
      <c r="P3540" s="291" t="s">
        <v>1186</v>
      </c>
      <c r="Q3540" s="239" t="s">
        <v>4958</v>
      </c>
    </row>
    <row r="3541" spans="1:17">
      <c r="A3541" s="292" t="s">
        <v>4524</v>
      </c>
      <c r="B3541" s="239" t="s">
        <v>4930</v>
      </c>
      <c r="C3541" s="291" t="s">
        <v>1156</v>
      </c>
      <c r="P3541" s="291" t="s">
        <v>1156</v>
      </c>
      <c r="Q3541" s="239" t="s">
        <v>4930</v>
      </c>
    </row>
    <row r="3542" spans="1:17">
      <c r="A3542" s="239" t="s">
        <v>5665</v>
      </c>
      <c r="B3542" s="239" t="s">
        <v>5738</v>
      </c>
      <c r="C3542" s="291" t="s">
        <v>1850</v>
      </c>
      <c r="P3542" s="291" t="s">
        <v>1850</v>
      </c>
      <c r="Q3542" s="239" t="s">
        <v>5738</v>
      </c>
    </row>
    <row r="3543" spans="1:17">
      <c r="A3543" s="290" t="s">
        <v>4519</v>
      </c>
      <c r="B3543" s="290" t="s">
        <v>1448</v>
      </c>
      <c r="C3543" s="290" t="s">
        <v>1447</v>
      </c>
      <c r="P3543" s="290" t="s">
        <v>1447</v>
      </c>
      <c r="Q3543" s="290" t="s">
        <v>1448</v>
      </c>
    </row>
    <row r="3544" spans="1:17">
      <c r="A3544" s="292" t="s">
        <v>4524</v>
      </c>
      <c r="B3544" s="239" t="s">
        <v>4692</v>
      </c>
      <c r="C3544" s="291" t="s">
        <v>908</v>
      </c>
      <c r="P3544" s="291" t="s">
        <v>908</v>
      </c>
      <c r="Q3544" s="239" t="s">
        <v>4692</v>
      </c>
    </row>
    <row r="3545" spans="1:17">
      <c r="A3545" s="290" t="s">
        <v>4519</v>
      </c>
      <c r="B3545" s="290" t="s">
        <v>5268</v>
      </c>
      <c r="C3545" s="290" t="s">
        <v>1528</v>
      </c>
      <c r="P3545" s="290" t="s">
        <v>1528</v>
      </c>
      <c r="Q3545" s="290" t="s">
        <v>5268</v>
      </c>
    </row>
    <row r="3546" spans="1:17">
      <c r="A3546" s="290" t="s">
        <v>4519</v>
      </c>
      <c r="B3546" s="290" t="s">
        <v>5006</v>
      </c>
      <c r="C3546" s="290" t="s">
        <v>1238</v>
      </c>
      <c r="P3546" s="290" t="s">
        <v>1238</v>
      </c>
      <c r="Q3546" s="290" t="s">
        <v>5006</v>
      </c>
    </row>
    <row r="3547" spans="1:17">
      <c r="A3547" s="290" t="s">
        <v>4519</v>
      </c>
      <c r="B3547" s="290" t="s">
        <v>5359</v>
      </c>
      <c r="C3547" s="290" t="s">
        <v>1637</v>
      </c>
      <c r="P3547" s="290" t="s">
        <v>1637</v>
      </c>
      <c r="Q3547" s="290" t="s">
        <v>5359</v>
      </c>
    </row>
    <row r="3548" spans="1:17">
      <c r="A3548" s="239" t="s">
        <v>7623</v>
      </c>
      <c r="B3548" s="239" t="s">
        <v>7740</v>
      </c>
      <c r="C3548" s="291" t="s">
        <v>3847</v>
      </c>
      <c r="P3548" s="291" t="s">
        <v>3847</v>
      </c>
      <c r="Q3548" s="239" t="s">
        <v>7740</v>
      </c>
    </row>
    <row r="3549" spans="1:17">
      <c r="A3549" s="290" t="s">
        <v>4519</v>
      </c>
      <c r="B3549" s="290" t="s">
        <v>5023</v>
      </c>
      <c r="C3549" s="290" t="s">
        <v>1257</v>
      </c>
      <c r="P3549" s="290" t="s">
        <v>1257</v>
      </c>
      <c r="Q3549" s="290" t="s">
        <v>5023</v>
      </c>
    </row>
    <row r="3550" spans="1:17">
      <c r="A3550" s="292" t="s">
        <v>4524</v>
      </c>
      <c r="B3550" s="239" t="s">
        <v>5365</v>
      </c>
      <c r="C3550" s="291" t="s">
        <v>1645</v>
      </c>
      <c r="P3550" s="291" t="s">
        <v>1645</v>
      </c>
      <c r="Q3550" s="239" t="s">
        <v>5365</v>
      </c>
    </row>
    <row r="3551" spans="1:17">
      <c r="A3551" s="292" t="s">
        <v>4524</v>
      </c>
      <c r="B3551" s="239" t="s">
        <v>4802</v>
      </c>
      <c r="C3551" s="291" t="s">
        <v>1021</v>
      </c>
      <c r="P3551" s="291" t="s">
        <v>1021</v>
      </c>
      <c r="Q3551" s="239" t="s">
        <v>4802</v>
      </c>
    </row>
    <row r="3552" spans="1:17">
      <c r="A3552" s="290" t="s">
        <v>4519</v>
      </c>
      <c r="B3552" s="290" t="s">
        <v>5005</v>
      </c>
      <c r="C3552" s="290" t="s">
        <v>1237</v>
      </c>
      <c r="P3552" s="290" t="s">
        <v>1237</v>
      </c>
      <c r="Q3552" s="290" t="s">
        <v>5005</v>
      </c>
    </row>
    <row r="3553" spans="1:17">
      <c r="A3553" s="290" t="s">
        <v>4519</v>
      </c>
      <c r="B3553" s="290" t="s">
        <v>5042</v>
      </c>
      <c r="C3553" s="290" t="s">
        <v>1276</v>
      </c>
      <c r="P3553" s="290" t="s">
        <v>1276</v>
      </c>
      <c r="Q3553" s="290" t="s">
        <v>5042</v>
      </c>
    </row>
    <row r="3554" spans="1:17">
      <c r="A3554" s="239" t="s">
        <v>7623</v>
      </c>
      <c r="B3554" s="239" t="s">
        <v>7756</v>
      </c>
      <c r="C3554" s="291" t="s">
        <v>3863</v>
      </c>
      <c r="P3554" s="291" t="s">
        <v>3863</v>
      </c>
      <c r="Q3554" s="239" t="s">
        <v>7756</v>
      </c>
    </row>
    <row r="3555" spans="1:17">
      <c r="A3555" s="239" t="s">
        <v>7623</v>
      </c>
      <c r="B3555" s="239" t="s">
        <v>7771</v>
      </c>
      <c r="C3555" s="291" t="s">
        <v>3882</v>
      </c>
      <c r="P3555" s="291" t="s">
        <v>3882</v>
      </c>
      <c r="Q3555" s="239" t="s">
        <v>7771</v>
      </c>
    </row>
    <row r="3556" spans="1:17">
      <c r="A3556" s="239" t="s">
        <v>7623</v>
      </c>
      <c r="B3556" s="239" t="s">
        <v>7763</v>
      </c>
      <c r="C3556" s="291" t="s">
        <v>3870</v>
      </c>
      <c r="P3556" s="291" t="s">
        <v>3870</v>
      </c>
      <c r="Q3556" s="239" t="s">
        <v>7763</v>
      </c>
    </row>
    <row r="3557" spans="1:17">
      <c r="A3557" s="239" t="s">
        <v>7623</v>
      </c>
      <c r="B3557" s="239" t="s">
        <v>7715</v>
      </c>
      <c r="C3557" s="291" t="s">
        <v>3818</v>
      </c>
      <c r="P3557" s="291" t="s">
        <v>3818</v>
      </c>
      <c r="Q3557" s="239" t="s">
        <v>7715</v>
      </c>
    </row>
    <row r="3558" spans="1:17">
      <c r="A3558" s="290" t="s">
        <v>4519</v>
      </c>
      <c r="B3558" s="290" t="s">
        <v>4820</v>
      </c>
      <c r="C3558" s="290" t="s">
        <v>1040</v>
      </c>
      <c r="P3558" s="290" t="s">
        <v>1040</v>
      </c>
      <c r="Q3558" s="290" t="s">
        <v>4820</v>
      </c>
    </row>
    <row r="3559" spans="1:17">
      <c r="A3559" s="239" t="s">
        <v>4524</v>
      </c>
      <c r="B3559" s="239" t="s">
        <v>4851</v>
      </c>
      <c r="C3559" s="291" t="s">
        <v>1076</v>
      </c>
      <c r="P3559" s="291" t="s">
        <v>1076</v>
      </c>
      <c r="Q3559" s="239" t="s">
        <v>4851</v>
      </c>
    </row>
    <row r="3560" spans="1:17">
      <c r="A3560" s="290" t="s">
        <v>6723</v>
      </c>
      <c r="B3560" s="290" t="s">
        <v>6754</v>
      </c>
      <c r="C3560" s="290" t="s">
        <v>2846</v>
      </c>
      <c r="P3560" s="290" t="s">
        <v>2846</v>
      </c>
      <c r="Q3560" s="290" t="s">
        <v>6754</v>
      </c>
    </row>
    <row r="3561" spans="1:17">
      <c r="A3561" s="290" t="s">
        <v>4076</v>
      </c>
      <c r="B3561" s="290" t="s">
        <v>4370</v>
      </c>
      <c r="C3561" s="290" t="s">
        <v>592</v>
      </c>
      <c r="P3561" s="290" t="s">
        <v>592</v>
      </c>
      <c r="Q3561" s="290" t="s">
        <v>4370</v>
      </c>
    </row>
    <row r="3562" spans="1:17">
      <c r="A3562" s="239" t="s">
        <v>7623</v>
      </c>
      <c r="B3562" s="239" t="s">
        <v>7780</v>
      </c>
      <c r="C3562" s="291" t="s">
        <v>3901</v>
      </c>
      <c r="P3562" s="291" t="s">
        <v>3901</v>
      </c>
      <c r="Q3562" s="239" t="s">
        <v>7780</v>
      </c>
    </row>
    <row r="3563" spans="1:17">
      <c r="A3563" s="290" t="s">
        <v>4519</v>
      </c>
      <c r="B3563" s="290" t="s">
        <v>4885</v>
      </c>
      <c r="C3563" s="290" t="s">
        <v>1110</v>
      </c>
      <c r="P3563" s="290" t="s">
        <v>1110</v>
      </c>
      <c r="Q3563" s="290" t="s">
        <v>4885</v>
      </c>
    </row>
  </sheetData>
  <sheetProtection password="DFEC" sheet="1" objects="1" scenarios="1" insertRows="0"/>
  <autoFilter ref="A1:C3392">
    <sortState ref="A2:C3563">
      <sortCondition ref="B1:B3392"/>
    </sortState>
  </autoFilter>
  <conditionalFormatting sqref="M1:M303">
    <cfRule type="duplicateValues" dxfId="4" priority="5" stopIfTrue="1"/>
  </conditionalFormatting>
  <conditionalFormatting sqref="C1:C3563">
    <cfRule type="duplicateValues" dxfId="3" priority="2"/>
  </conditionalFormatting>
  <conditionalFormatting sqref="P1:P3563">
    <cfRule type="duplicateValues" dxfId="2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G601"/>
  <sheetViews>
    <sheetView showGridLines="0" showRowColHeaders="0" tabSelected="1" zoomScale="70" zoomScaleNormal="70" zoomScalePageLayoutView="55" workbookViewId="0">
      <selection activeCell="P528" sqref="P528"/>
    </sheetView>
  </sheetViews>
  <sheetFormatPr defaultColWidth="9.140625" defaultRowHeight="15.75"/>
  <cols>
    <col min="1" max="1" width="3" style="73" customWidth="1"/>
    <col min="2" max="2" width="15.28515625" style="73" hidden="1" customWidth="1"/>
    <col min="3" max="3" width="37.5703125" style="81" customWidth="1"/>
    <col min="4" max="4" width="8.5703125" style="36" customWidth="1"/>
    <col min="5" max="7" width="7.7109375" style="36" customWidth="1"/>
    <col min="8" max="8" width="7.7109375" style="34" customWidth="1"/>
    <col min="9" max="9" width="9.140625" style="34" hidden="1" customWidth="1"/>
    <col min="10" max="12" width="7.7109375" style="36" customWidth="1"/>
    <col min="13" max="13" width="7.7109375" style="34" customWidth="1"/>
    <col min="14" max="14" width="9.140625" style="34" hidden="1" customWidth="1"/>
    <col min="15" max="17" width="7.7109375" style="36" customWidth="1"/>
    <col min="18" max="18" width="7.7109375" style="34" customWidth="1"/>
    <col min="19" max="19" width="9.140625" style="34" hidden="1" customWidth="1"/>
    <col min="20" max="22" width="7.7109375" style="36" customWidth="1"/>
    <col min="23" max="23" width="7.7109375" style="34" customWidth="1"/>
    <col min="24" max="24" width="17.28515625" style="84" hidden="1" customWidth="1"/>
    <col min="25" max="25" width="12" style="84" customWidth="1"/>
    <col min="26" max="26" width="16.140625" style="79" customWidth="1"/>
    <col min="27" max="27" width="15.5703125" style="82" customWidth="1"/>
    <col min="28" max="28" width="9.140625" style="84"/>
    <col min="29" max="29" width="9.140625" style="288" customWidth="1"/>
    <col min="30" max="32" width="9.140625" style="82"/>
    <col min="33" max="33" width="12.85546875" style="82" bestFit="1" customWidth="1"/>
    <col min="34" max="16384" width="9.140625" style="82"/>
  </cols>
  <sheetData>
    <row r="1" spans="1:33" s="36" customFormat="1">
      <c r="A1" s="32"/>
      <c r="B1" s="32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  <c r="AA1" s="34"/>
      <c r="AB1" s="34"/>
      <c r="AC1" s="280">
        <f>D578</f>
        <v>0</v>
      </c>
      <c r="AF1" s="182" t="s">
        <v>4109</v>
      </c>
      <c r="AG1" s="180" t="s">
        <v>4126</v>
      </c>
    </row>
    <row r="2" spans="1:33" s="37" customFormat="1" ht="18.75">
      <c r="A2" s="321" t="s">
        <v>7910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242"/>
      <c r="AC2" s="281">
        <f>C574</f>
        <v>0</v>
      </c>
      <c r="AF2" s="183" t="s">
        <v>4119</v>
      </c>
      <c r="AG2" s="181">
        <v>1.1200000000000001</v>
      </c>
    </row>
    <row r="3" spans="1:33" s="37" customFormat="1" ht="18.75">
      <c r="A3" s="322" t="s">
        <v>0</v>
      </c>
      <c r="B3" s="322" t="s">
        <v>4073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242"/>
      <c r="AC3" s="281">
        <f>G574</f>
        <v>0</v>
      </c>
      <c r="AF3" s="179"/>
      <c r="AG3" s="179"/>
    </row>
    <row r="4" spans="1:33" s="37" customFormat="1">
      <c r="A4" s="38"/>
      <c r="B4" s="38"/>
      <c r="C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  <c r="AB4" s="40"/>
      <c r="AC4" s="281">
        <f>Q574</f>
        <v>0</v>
      </c>
      <c r="AF4" s="179"/>
      <c r="AG4" s="179"/>
    </row>
    <row r="5" spans="1:33" s="37" customFormat="1">
      <c r="A5" s="38"/>
      <c r="B5" s="38"/>
      <c r="C5" s="42" t="s">
        <v>1</v>
      </c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5"/>
      <c r="AA5" s="46"/>
      <c r="AB5" s="40"/>
      <c r="AC5" s="281"/>
      <c r="AF5" s="179"/>
      <c r="AG5" s="179"/>
    </row>
    <row r="6" spans="1:33" s="37" customFormat="1" hidden="1">
      <c r="A6" s="38"/>
      <c r="B6" s="38"/>
      <c r="C6" s="47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8"/>
      <c r="AA6" s="49"/>
      <c r="AB6" s="243"/>
      <c r="AC6" s="281"/>
      <c r="AF6" s="179"/>
      <c r="AG6" s="179"/>
    </row>
    <row r="7" spans="1:33" s="37" customFormat="1" hidden="1">
      <c r="A7" s="38"/>
      <c r="B7" s="38"/>
      <c r="C7" s="47"/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8"/>
      <c r="AA7" s="49"/>
      <c r="AB7" s="243"/>
      <c r="AC7" s="281"/>
      <c r="AF7" s="179"/>
      <c r="AG7" s="179"/>
    </row>
    <row r="8" spans="1:33" s="37" customFormat="1" hidden="1">
      <c r="A8" s="38"/>
      <c r="B8" s="38"/>
      <c r="C8" s="47"/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8"/>
      <c r="AA8" s="49"/>
      <c r="AB8" s="243"/>
      <c r="AC8" s="281"/>
    </row>
    <row r="9" spans="1:33" s="37" customFormat="1" hidden="1">
      <c r="A9" s="38"/>
      <c r="B9" s="38"/>
      <c r="C9" s="47"/>
      <c r="D9" s="43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8"/>
      <c r="AA9" s="49"/>
      <c r="AB9" s="243"/>
      <c r="AC9" s="281"/>
    </row>
    <row r="10" spans="1:33" s="37" customFormat="1" hidden="1">
      <c r="A10" s="38"/>
      <c r="B10" s="38"/>
      <c r="C10" s="47"/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8"/>
      <c r="AA10" s="49"/>
      <c r="AB10" s="243"/>
      <c r="AC10" s="281"/>
    </row>
    <row r="11" spans="1:33" s="37" customFormat="1" hidden="1">
      <c r="A11" s="38"/>
      <c r="B11" s="38"/>
      <c r="C11" s="47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8"/>
      <c r="AA11" s="49"/>
      <c r="AB11" s="243"/>
      <c r="AC11" s="281"/>
    </row>
    <row r="12" spans="1:33" s="37" customFormat="1" hidden="1">
      <c r="A12" s="38"/>
      <c r="B12" s="38"/>
      <c r="C12" s="47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8"/>
      <c r="AA12" s="49"/>
      <c r="AB12" s="243"/>
      <c r="AC12" s="281"/>
    </row>
    <row r="13" spans="1:33" s="37" customFormat="1">
      <c r="A13" s="38"/>
      <c r="B13" s="38"/>
      <c r="C13" s="47" t="s">
        <v>7911</v>
      </c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8"/>
      <c r="AA13" s="49"/>
      <c r="AB13" s="243"/>
      <c r="AC13" s="281"/>
    </row>
    <row r="14" spans="1:33" s="56" customFormat="1">
      <c r="A14" s="50"/>
      <c r="B14" s="50"/>
      <c r="C14" s="51" t="s">
        <v>7912</v>
      </c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4"/>
      <c r="AA14" s="55"/>
      <c r="AB14" s="243"/>
      <c r="AC14" s="281"/>
    </row>
    <row r="15" spans="1:33" s="56" customFormat="1">
      <c r="A15" s="50"/>
      <c r="B15" s="50"/>
      <c r="C15" s="57" t="s">
        <v>59</v>
      </c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4"/>
      <c r="AA15" s="55"/>
      <c r="AB15" s="243"/>
      <c r="AC15" s="281"/>
    </row>
    <row r="16" spans="1:33" s="37" customFormat="1">
      <c r="A16" s="38"/>
      <c r="B16" s="38"/>
      <c r="C16" s="47" t="s">
        <v>7913</v>
      </c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8"/>
      <c r="AA16" s="49"/>
      <c r="AB16" s="243"/>
      <c r="AC16" s="281"/>
    </row>
    <row r="17" spans="1:30" s="37" customFormat="1">
      <c r="A17" s="38"/>
      <c r="B17" s="38"/>
      <c r="C17" s="47" t="s">
        <v>61</v>
      </c>
      <c r="D17" s="43"/>
      <c r="E17" s="44"/>
      <c r="F17" s="44"/>
      <c r="G17" s="44"/>
      <c r="H17" s="44"/>
      <c r="I17" s="44"/>
      <c r="J17" s="40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8"/>
      <c r="AA17" s="49"/>
      <c r="AB17" s="243"/>
      <c r="AC17" s="281"/>
    </row>
    <row r="18" spans="1:30" s="37" customFormat="1">
      <c r="A18" s="38"/>
      <c r="B18" s="38"/>
      <c r="C18" s="47" t="s">
        <v>60</v>
      </c>
      <c r="D18" s="43"/>
      <c r="E18" s="44"/>
      <c r="F18" s="44"/>
      <c r="G18" s="44"/>
      <c r="H18" s="44"/>
      <c r="I18" s="44"/>
      <c r="J18" s="40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8"/>
      <c r="AA18" s="49"/>
      <c r="AB18" s="243"/>
      <c r="AC18" s="281"/>
    </row>
    <row r="19" spans="1:30" s="37" customFormat="1">
      <c r="A19" s="38"/>
      <c r="B19" s="38"/>
      <c r="C19" s="47" t="s">
        <v>7919</v>
      </c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8"/>
      <c r="AA19" s="49"/>
      <c r="AB19" s="243"/>
      <c r="AC19" s="281"/>
    </row>
    <row r="20" spans="1:30" s="37" customFormat="1">
      <c r="A20" s="38"/>
      <c r="B20" s="38"/>
      <c r="C20" s="47" t="s">
        <v>149</v>
      </c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8"/>
      <c r="AA20" s="49"/>
      <c r="AB20" s="243"/>
      <c r="AC20" s="281"/>
    </row>
    <row r="21" spans="1:30" s="37" customFormat="1">
      <c r="A21" s="38"/>
      <c r="B21" s="38"/>
      <c r="C21" s="47" t="s">
        <v>148</v>
      </c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8"/>
      <c r="AA21" s="49"/>
      <c r="AB21" s="243"/>
      <c r="AC21" s="281"/>
    </row>
    <row r="22" spans="1:30" s="37" customFormat="1">
      <c r="A22" s="38"/>
      <c r="B22" s="38"/>
      <c r="C22" s="47" t="s">
        <v>7920</v>
      </c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8"/>
      <c r="AA22" s="49"/>
      <c r="AB22" s="243"/>
      <c r="AC22" s="281"/>
    </row>
    <row r="23" spans="1:30" s="37" customFormat="1">
      <c r="A23" s="38"/>
      <c r="B23" s="38"/>
      <c r="C23" s="47" t="s">
        <v>7914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8"/>
      <c r="AA23" s="49"/>
      <c r="AB23" s="243"/>
      <c r="AC23" s="281"/>
    </row>
    <row r="24" spans="1:30" s="37" customFormat="1">
      <c r="A24" s="38"/>
      <c r="B24" s="38"/>
      <c r="C24" s="47" t="s">
        <v>7915</v>
      </c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8"/>
      <c r="AA24" s="49"/>
      <c r="AB24" s="243"/>
      <c r="AC24" s="281"/>
    </row>
    <row r="25" spans="1:30" s="37" customFormat="1">
      <c r="A25" s="38"/>
      <c r="B25" s="38"/>
      <c r="C25" s="47" t="s">
        <v>7916</v>
      </c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8"/>
      <c r="AA25" s="49"/>
      <c r="AB25" s="243"/>
      <c r="AC25" s="281"/>
    </row>
    <row r="26" spans="1:30" s="37" customFormat="1">
      <c r="A26" s="38"/>
      <c r="B26" s="38"/>
      <c r="C26" s="47" t="s">
        <v>7917</v>
      </c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8"/>
      <c r="AA26" s="49"/>
      <c r="AB26" s="243"/>
      <c r="AC26" s="281"/>
    </row>
    <row r="27" spans="1:30" s="37" customFormat="1">
      <c r="A27" s="38"/>
      <c r="B27" s="38"/>
      <c r="C27" s="47" t="s">
        <v>7918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8"/>
      <c r="AA27" s="49"/>
      <c r="AB27" s="243"/>
      <c r="AC27" s="281"/>
    </row>
    <row r="28" spans="1:30" s="37" customFormat="1">
      <c r="A28" s="38"/>
      <c r="B28" s="38"/>
      <c r="C28" s="58" t="s">
        <v>7921</v>
      </c>
      <c r="D28" s="4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8"/>
      <c r="AA28" s="49"/>
      <c r="AB28" s="243"/>
      <c r="AC28" s="281"/>
    </row>
    <row r="29" spans="1:30" s="37" customFormat="1">
      <c r="A29" s="38"/>
      <c r="B29" s="38"/>
      <c r="C29" s="47" t="s">
        <v>7922</v>
      </c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8"/>
      <c r="AA29" s="49"/>
      <c r="AB29" s="243"/>
      <c r="AC29" s="281"/>
    </row>
    <row r="30" spans="1:30" s="37" customFormat="1" ht="16.5" customHeight="1">
      <c r="A30" s="38"/>
      <c r="B30" s="38"/>
      <c r="C30" s="47" t="s">
        <v>7923</v>
      </c>
      <c r="D30" s="43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3"/>
      <c r="AA30" s="48"/>
      <c r="AB30" s="244"/>
      <c r="AC30" s="282"/>
      <c r="AD30" s="43"/>
    </row>
    <row r="31" spans="1:30" s="37" customFormat="1">
      <c r="A31" s="38"/>
      <c r="B31" s="38"/>
      <c r="C31" s="39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59"/>
      <c r="AA31" s="41"/>
      <c r="AB31" s="245"/>
      <c r="AC31" s="281"/>
    </row>
    <row r="32" spans="1:30" s="37" customFormat="1" ht="15.95" customHeight="1">
      <c r="A32" s="38"/>
      <c r="B32" s="38"/>
      <c r="C32" s="96" t="s">
        <v>245</v>
      </c>
      <c r="D32" s="336" t="s">
        <v>7925</v>
      </c>
      <c r="E32" s="336"/>
      <c r="F32" s="336"/>
      <c r="G32" s="336"/>
      <c r="H32" s="336"/>
      <c r="I32" s="336"/>
      <c r="J32" s="336"/>
      <c r="K32" s="336"/>
      <c r="L32" s="336"/>
      <c r="M32" s="336"/>
      <c r="Q32" s="94" t="s">
        <v>249</v>
      </c>
      <c r="R32" s="187" t="s">
        <v>7926</v>
      </c>
      <c r="S32" s="233"/>
      <c r="U32" s="95" t="s">
        <v>250</v>
      </c>
      <c r="V32" s="95"/>
      <c r="W32" s="95"/>
      <c r="X32" s="188"/>
      <c r="Y32" s="187" t="s">
        <v>7928</v>
      </c>
      <c r="Z32" s="189"/>
      <c r="AB32" s="40"/>
      <c r="AC32" s="281"/>
    </row>
    <row r="33" spans="1:29" s="37" customFormat="1" ht="15.95" customHeight="1">
      <c r="A33" s="38"/>
      <c r="B33" s="38"/>
      <c r="C33" s="96" t="s">
        <v>246</v>
      </c>
      <c r="D33" s="336" t="s">
        <v>4126</v>
      </c>
      <c r="E33" s="336"/>
      <c r="F33" s="336"/>
      <c r="G33" s="336"/>
      <c r="H33" s="336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95" t="s">
        <v>251</v>
      </c>
      <c r="V33" s="95"/>
      <c r="W33" s="95"/>
      <c r="X33" s="190"/>
      <c r="Y33" s="301" t="s">
        <v>7929</v>
      </c>
      <c r="Z33" s="191"/>
      <c r="AB33" s="40"/>
      <c r="AC33" s="281"/>
    </row>
    <row r="34" spans="1:29" s="37" customFormat="1" ht="15.95" customHeight="1">
      <c r="A34" s="38"/>
      <c r="B34" s="38"/>
      <c r="C34" s="96" t="s">
        <v>247</v>
      </c>
      <c r="D34" s="382" t="s">
        <v>7927</v>
      </c>
      <c r="E34" s="382"/>
      <c r="F34" s="382"/>
      <c r="G34" s="382"/>
      <c r="H34" s="382"/>
      <c r="I34" s="382"/>
      <c r="J34" s="382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95" t="s">
        <v>252</v>
      </c>
      <c r="V34" s="95"/>
      <c r="W34" s="95"/>
      <c r="X34" s="250"/>
      <c r="Y34" s="301" t="s">
        <v>7930</v>
      </c>
      <c r="Z34" s="191"/>
      <c r="AB34" s="40"/>
      <c r="AC34" s="281"/>
    </row>
    <row r="35" spans="1:29" s="37" customFormat="1" ht="15.95" customHeight="1">
      <c r="A35" s="38"/>
      <c r="B35" s="38"/>
      <c r="C35" s="93" t="s">
        <v>248</v>
      </c>
      <c r="D35" s="383"/>
      <c r="E35" s="383"/>
      <c r="F35" s="383"/>
      <c r="G35" s="383"/>
      <c r="H35" s="383"/>
      <c r="I35" s="383"/>
      <c r="J35" s="383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95" t="s">
        <v>253</v>
      </c>
      <c r="V35" s="95"/>
      <c r="W35" s="95"/>
      <c r="X35" s="190"/>
      <c r="Y35" s="301">
        <v>4953746</v>
      </c>
      <c r="Z35" s="191"/>
      <c r="AB35" s="40"/>
      <c r="AC35" s="281"/>
    </row>
    <row r="36" spans="1:29" s="37" customFormat="1" ht="19.5" customHeight="1" thickBot="1">
      <c r="A36" s="38"/>
      <c r="B36" s="38"/>
      <c r="C36" s="39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60"/>
      <c r="AB36" s="40"/>
      <c r="AC36" s="281"/>
    </row>
    <row r="37" spans="1:29" s="36" customFormat="1" ht="19.5" customHeight="1" thickBot="1">
      <c r="A37" s="332" t="s">
        <v>2</v>
      </c>
      <c r="B37" s="333"/>
      <c r="C37" s="333"/>
      <c r="D37" s="323" t="s">
        <v>3</v>
      </c>
      <c r="E37" s="325" t="s">
        <v>4</v>
      </c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7"/>
      <c r="Z37" s="328" t="s">
        <v>7924</v>
      </c>
      <c r="AA37" s="330" t="s">
        <v>5</v>
      </c>
      <c r="AB37" s="34"/>
      <c r="AC37" s="280"/>
    </row>
    <row r="38" spans="1:29" s="36" customFormat="1" ht="44.25" customHeight="1" thickBot="1">
      <c r="A38" s="334"/>
      <c r="B38" s="335"/>
      <c r="C38" s="335"/>
      <c r="D38" s="324"/>
      <c r="E38" s="174" t="s">
        <v>6</v>
      </c>
      <c r="F38" s="174" t="s">
        <v>7</v>
      </c>
      <c r="G38" s="174" t="s">
        <v>8</v>
      </c>
      <c r="H38" s="174" t="s">
        <v>55</v>
      </c>
      <c r="I38" s="236" t="s">
        <v>157</v>
      </c>
      <c r="J38" s="174" t="s">
        <v>9</v>
      </c>
      <c r="K38" s="174" t="s">
        <v>10</v>
      </c>
      <c r="L38" s="174" t="s">
        <v>11</v>
      </c>
      <c r="M38" s="174" t="s">
        <v>56</v>
      </c>
      <c r="N38" s="236" t="s">
        <v>150</v>
      </c>
      <c r="O38" s="174" t="s">
        <v>12</v>
      </c>
      <c r="P38" s="174" t="s">
        <v>13</v>
      </c>
      <c r="Q38" s="174" t="s">
        <v>14</v>
      </c>
      <c r="R38" s="174" t="s">
        <v>57</v>
      </c>
      <c r="S38" s="236" t="s">
        <v>151</v>
      </c>
      <c r="T38" s="174" t="s">
        <v>15</v>
      </c>
      <c r="U38" s="174" t="s">
        <v>16</v>
      </c>
      <c r="V38" s="174" t="s">
        <v>17</v>
      </c>
      <c r="W38" s="174" t="s">
        <v>58</v>
      </c>
      <c r="X38" s="236" t="s">
        <v>152</v>
      </c>
      <c r="Y38" s="236" t="s">
        <v>153</v>
      </c>
      <c r="Z38" s="329"/>
      <c r="AA38" s="331"/>
      <c r="AB38" s="34"/>
      <c r="AC38" s="280"/>
    </row>
    <row r="39" spans="1:29" s="36" customFormat="1" ht="19.5" customHeight="1" thickBot="1">
      <c r="A39" s="386" t="s">
        <v>18</v>
      </c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  <c r="AA39" s="388"/>
      <c r="AB39" s="34"/>
      <c r="AC39" s="280"/>
    </row>
    <row r="40" spans="1:29" s="36" customFormat="1" ht="33.75" customHeight="1" thickBot="1">
      <c r="A40" s="384" t="s">
        <v>19</v>
      </c>
      <c r="B40" s="385"/>
      <c r="C40" s="385"/>
      <c r="D40" s="234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127"/>
      <c r="AA40" s="11"/>
      <c r="AB40" s="34"/>
      <c r="AC40" s="280"/>
    </row>
    <row r="41" spans="1:29" s="36" customFormat="1" ht="34.5" customHeight="1">
      <c r="A41" s="107">
        <v>1</v>
      </c>
      <c r="B41" s="124" t="s">
        <v>158</v>
      </c>
      <c r="C41" s="125" t="s">
        <v>421</v>
      </c>
      <c r="D41" s="22" t="s">
        <v>65</v>
      </c>
      <c r="E41" s="192">
        <v>200</v>
      </c>
      <c r="F41" s="193">
        <v>55</v>
      </c>
      <c r="G41" s="193">
        <v>3</v>
      </c>
      <c r="H41" s="30">
        <f>SUM(E41:G41)</f>
        <v>258</v>
      </c>
      <c r="I41" s="24">
        <f t="shared" ref="I41" si="0">H41*Z41</f>
        <v>5232.2400000000007</v>
      </c>
      <c r="J41" s="193">
        <v>39</v>
      </c>
      <c r="K41" s="193">
        <v>7</v>
      </c>
      <c r="L41" s="193">
        <v>3</v>
      </c>
      <c r="M41" s="24">
        <f t="shared" ref="M41" si="1">SUM(J41:L41)</f>
        <v>49</v>
      </c>
      <c r="N41" s="24">
        <f t="shared" ref="N41" si="2">M41*Z41</f>
        <v>993.72</v>
      </c>
      <c r="O41" s="193">
        <v>40</v>
      </c>
      <c r="P41" s="193">
        <v>17</v>
      </c>
      <c r="Q41" s="193">
        <v>3</v>
      </c>
      <c r="R41" s="24">
        <f>SUM(O41:Q41)</f>
        <v>60</v>
      </c>
      <c r="S41" s="24">
        <f t="shared" ref="S41" si="3">R41*Z41</f>
        <v>1216.8000000000002</v>
      </c>
      <c r="T41" s="193">
        <v>44</v>
      </c>
      <c r="U41" s="193">
        <v>5</v>
      </c>
      <c r="V41" s="193">
        <v>3</v>
      </c>
      <c r="W41" s="24">
        <f t="shared" ref="W41" si="4">SUM(T41:V41)</f>
        <v>52</v>
      </c>
      <c r="X41" s="24">
        <f t="shared" ref="X41" si="5">W41*Z41</f>
        <v>1054.56</v>
      </c>
      <c r="Y41" s="24">
        <f t="shared" ref="Y41" si="6">H41+M41+R41+W41</f>
        <v>419</v>
      </c>
      <c r="Z41" s="206">
        <v>20.28</v>
      </c>
      <c r="AA41" s="9">
        <f t="shared" ref="AA41" si="7">Y41*Z41</f>
        <v>8497.32</v>
      </c>
      <c r="AB41" s="34"/>
      <c r="AC41" s="280"/>
    </row>
    <row r="42" spans="1:29" s="36" customFormat="1" ht="34.5" customHeight="1">
      <c r="A42" s="62">
        <v>2</v>
      </c>
      <c r="B42" s="88" t="s">
        <v>159</v>
      </c>
      <c r="C42" s="111" t="s">
        <v>420</v>
      </c>
      <c r="D42" s="1" t="s">
        <v>65</v>
      </c>
      <c r="E42" s="192">
        <v>13</v>
      </c>
      <c r="F42" s="193">
        <v>7</v>
      </c>
      <c r="G42" s="193">
        <v>4</v>
      </c>
      <c r="H42" s="30">
        <f t="shared" ref="H42:H46" si="8">SUM(E42:G42)</f>
        <v>24</v>
      </c>
      <c r="I42" s="24">
        <f t="shared" ref="I42:I46" si="9">H42*Z42</f>
        <v>460.79999999999995</v>
      </c>
      <c r="J42" s="193">
        <v>17</v>
      </c>
      <c r="K42" s="193">
        <v>5</v>
      </c>
      <c r="L42" s="193">
        <v>4</v>
      </c>
      <c r="M42" s="24">
        <f t="shared" ref="M42:M46" si="10">SUM(J42:L42)</f>
        <v>26</v>
      </c>
      <c r="N42" s="24">
        <f t="shared" ref="N42:N46" si="11">M42*Z42</f>
        <v>499.2</v>
      </c>
      <c r="O42" s="193">
        <v>15</v>
      </c>
      <c r="P42" s="193">
        <v>10</v>
      </c>
      <c r="Q42" s="193">
        <v>4</v>
      </c>
      <c r="R42" s="24">
        <f t="shared" ref="R42:R46" si="12">SUM(O42:Q42)</f>
        <v>29</v>
      </c>
      <c r="S42" s="24">
        <f t="shared" ref="S42:S46" si="13">R42*Z42</f>
        <v>556.79999999999995</v>
      </c>
      <c r="T42" s="193">
        <v>17</v>
      </c>
      <c r="U42" s="193">
        <v>3</v>
      </c>
      <c r="V42" s="193">
        <v>4</v>
      </c>
      <c r="W42" s="24">
        <f t="shared" ref="W42:W46" si="14">SUM(T42:V42)</f>
        <v>24</v>
      </c>
      <c r="X42" s="24">
        <f t="shared" ref="X42:X46" si="15">W42*Z42</f>
        <v>460.79999999999995</v>
      </c>
      <c r="Y42" s="24">
        <f t="shared" ref="Y42:Y46" si="16">H42+M42+R42+W42</f>
        <v>103</v>
      </c>
      <c r="Z42" s="206">
        <v>19.2</v>
      </c>
      <c r="AA42" s="9">
        <f t="shared" ref="AA42:AA46" si="17">Y42*Z42</f>
        <v>1977.6</v>
      </c>
      <c r="AB42" s="34"/>
      <c r="AC42" s="280"/>
    </row>
    <row r="43" spans="1:29" s="36" customFormat="1" ht="34.5" customHeight="1">
      <c r="A43" s="61">
        <v>3</v>
      </c>
      <c r="B43" s="88" t="s">
        <v>160</v>
      </c>
      <c r="C43" s="111" t="s">
        <v>422</v>
      </c>
      <c r="D43" s="1" t="s">
        <v>65</v>
      </c>
      <c r="E43" s="192">
        <v>26</v>
      </c>
      <c r="F43" s="193"/>
      <c r="G43" s="193"/>
      <c r="H43" s="30">
        <f t="shared" si="8"/>
        <v>26</v>
      </c>
      <c r="I43" s="24">
        <f t="shared" si="9"/>
        <v>2390.44</v>
      </c>
      <c r="J43" s="193">
        <v>26</v>
      </c>
      <c r="K43" s="193"/>
      <c r="L43" s="193"/>
      <c r="M43" s="24">
        <f t="shared" si="10"/>
        <v>26</v>
      </c>
      <c r="N43" s="24">
        <f t="shared" si="11"/>
        <v>2390.44</v>
      </c>
      <c r="O43" s="193">
        <v>26</v>
      </c>
      <c r="P43" s="193"/>
      <c r="Q43" s="193"/>
      <c r="R43" s="24">
        <f t="shared" si="12"/>
        <v>26</v>
      </c>
      <c r="S43" s="24">
        <f t="shared" si="13"/>
        <v>2390.44</v>
      </c>
      <c r="T43" s="193">
        <v>26</v>
      </c>
      <c r="U43" s="193"/>
      <c r="V43" s="193"/>
      <c r="W43" s="24">
        <f t="shared" si="14"/>
        <v>26</v>
      </c>
      <c r="X43" s="24">
        <f t="shared" si="15"/>
        <v>2390.44</v>
      </c>
      <c r="Y43" s="24">
        <f t="shared" si="16"/>
        <v>104</v>
      </c>
      <c r="Z43" s="206">
        <v>91.94</v>
      </c>
      <c r="AA43" s="9">
        <f t="shared" si="17"/>
        <v>9561.76</v>
      </c>
      <c r="AB43" s="34"/>
      <c r="AC43" s="280"/>
    </row>
    <row r="44" spans="1:29" s="36" customFormat="1" ht="34.5" customHeight="1">
      <c r="A44" s="107">
        <v>4</v>
      </c>
      <c r="B44" s="88" t="s">
        <v>4160</v>
      </c>
      <c r="C44" s="111" t="s">
        <v>4318</v>
      </c>
      <c r="D44" s="251" t="s">
        <v>33</v>
      </c>
      <c r="E44" s="192">
        <v>97</v>
      </c>
      <c r="F44" s="193">
        <v>13</v>
      </c>
      <c r="G44" s="193">
        <v>4</v>
      </c>
      <c r="H44" s="30">
        <f t="shared" si="8"/>
        <v>114</v>
      </c>
      <c r="I44" s="24">
        <f t="shared" si="9"/>
        <v>4670.58</v>
      </c>
      <c r="J44" s="193">
        <v>22</v>
      </c>
      <c r="K44" s="193">
        <v>9</v>
      </c>
      <c r="L44" s="193"/>
      <c r="M44" s="24">
        <f t="shared" si="10"/>
        <v>31</v>
      </c>
      <c r="N44" s="24">
        <f t="shared" si="11"/>
        <v>1270.07</v>
      </c>
      <c r="O44" s="193">
        <v>32</v>
      </c>
      <c r="P44" s="193">
        <v>14</v>
      </c>
      <c r="Q44" s="193"/>
      <c r="R44" s="24">
        <f t="shared" si="12"/>
        <v>46</v>
      </c>
      <c r="S44" s="24">
        <f t="shared" si="13"/>
        <v>1884.62</v>
      </c>
      <c r="T44" s="193">
        <v>20</v>
      </c>
      <c r="U44" s="193">
        <v>8</v>
      </c>
      <c r="V44" s="193"/>
      <c r="W44" s="24">
        <f t="shared" si="14"/>
        <v>28</v>
      </c>
      <c r="X44" s="24">
        <f t="shared" si="15"/>
        <v>1147.1599999999999</v>
      </c>
      <c r="Y44" s="24">
        <f t="shared" si="16"/>
        <v>219</v>
      </c>
      <c r="Z44" s="206">
        <v>40.97</v>
      </c>
      <c r="AA44" s="9">
        <f t="shared" si="17"/>
        <v>8972.43</v>
      </c>
      <c r="AB44" s="34"/>
      <c r="AC44" s="280"/>
    </row>
    <row r="45" spans="1:29" s="36" customFormat="1" ht="34.5" customHeight="1">
      <c r="A45" s="62">
        <v>5</v>
      </c>
      <c r="B45" s="88" t="s">
        <v>161</v>
      </c>
      <c r="C45" s="111" t="s">
        <v>154</v>
      </c>
      <c r="D45" s="1" t="s">
        <v>20</v>
      </c>
      <c r="E45" s="192">
        <v>131</v>
      </c>
      <c r="F45" s="193">
        <v>18</v>
      </c>
      <c r="G45" s="193">
        <v>4</v>
      </c>
      <c r="H45" s="30">
        <f t="shared" si="8"/>
        <v>153</v>
      </c>
      <c r="I45" s="24">
        <f t="shared" si="9"/>
        <v>11534.67</v>
      </c>
      <c r="J45" s="193">
        <v>95</v>
      </c>
      <c r="K45" s="193">
        <v>4</v>
      </c>
      <c r="L45" s="193"/>
      <c r="M45" s="24">
        <f t="shared" si="10"/>
        <v>99</v>
      </c>
      <c r="N45" s="24">
        <f t="shared" si="11"/>
        <v>7463.61</v>
      </c>
      <c r="O45" s="193">
        <v>98</v>
      </c>
      <c r="P45" s="193">
        <v>9</v>
      </c>
      <c r="Q45" s="193"/>
      <c r="R45" s="24">
        <f t="shared" si="12"/>
        <v>107</v>
      </c>
      <c r="S45" s="24">
        <f t="shared" si="13"/>
        <v>8066.7300000000005</v>
      </c>
      <c r="T45" s="193">
        <v>80</v>
      </c>
      <c r="U45" s="193">
        <v>4</v>
      </c>
      <c r="V45" s="193"/>
      <c r="W45" s="24">
        <f t="shared" si="14"/>
        <v>84</v>
      </c>
      <c r="X45" s="24">
        <f t="shared" si="15"/>
        <v>6332.76</v>
      </c>
      <c r="Y45" s="24">
        <f t="shared" si="16"/>
        <v>443</v>
      </c>
      <c r="Z45" s="206">
        <v>75.39</v>
      </c>
      <c r="AA45" s="9">
        <f t="shared" si="17"/>
        <v>33397.769999999997</v>
      </c>
      <c r="AB45" s="34"/>
      <c r="AC45" s="280"/>
    </row>
    <row r="46" spans="1:29" s="36" customFormat="1" ht="34.5" customHeight="1" thickBot="1">
      <c r="A46" s="61">
        <v>6</v>
      </c>
      <c r="B46" s="113" t="s">
        <v>244</v>
      </c>
      <c r="C46" s="114" t="s">
        <v>426</v>
      </c>
      <c r="D46" s="115" t="s">
        <v>22</v>
      </c>
      <c r="E46" s="192">
        <v>147</v>
      </c>
      <c r="F46" s="193"/>
      <c r="G46" s="193">
        <v>1</v>
      </c>
      <c r="H46" s="30">
        <f t="shared" si="8"/>
        <v>148</v>
      </c>
      <c r="I46" s="24">
        <f t="shared" si="9"/>
        <v>2801.64</v>
      </c>
      <c r="J46" s="193">
        <v>114</v>
      </c>
      <c r="K46" s="193">
        <v>1</v>
      </c>
      <c r="L46" s="193"/>
      <c r="M46" s="24">
        <f t="shared" si="10"/>
        <v>115</v>
      </c>
      <c r="N46" s="24">
        <f t="shared" si="11"/>
        <v>2176.9499999999998</v>
      </c>
      <c r="O46" s="193">
        <v>121</v>
      </c>
      <c r="P46" s="193">
        <v>1</v>
      </c>
      <c r="Q46" s="193"/>
      <c r="R46" s="24">
        <f t="shared" si="12"/>
        <v>122</v>
      </c>
      <c r="S46" s="24">
        <f t="shared" si="13"/>
        <v>2309.46</v>
      </c>
      <c r="T46" s="193">
        <v>107</v>
      </c>
      <c r="U46" s="193">
        <v>1</v>
      </c>
      <c r="V46" s="193"/>
      <c r="W46" s="24">
        <f t="shared" si="14"/>
        <v>108</v>
      </c>
      <c r="X46" s="24">
        <f t="shared" si="15"/>
        <v>2044.44</v>
      </c>
      <c r="Y46" s="24">
        <f t="shared" si="16"/>
        <v>493</v>
      </c>
      <c r="Z46" s="206">
        <v>18.93</v>
      </c>
      <c r="AA46" s="9">
        <f t="shared" si="17"/>
        <v>9332.49</v>
      </c>
      <c r="AB46" s="34"/>
      <c r="AC46" s="280"/>
    </row>
    <row r="47" spans="1:29" s="36" customFormat="1" ht="5.0999999999999996" customHeight="1" thickBot="1">
      <c r="A47" s="169"/>
      <c r="B47" s="170"/>
      <c r="C47" s="171"/>
      <c r="D47" s="172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29"/>
      <c r="AA47" s="173"/>
      <c r="AB47" s="34"/>
      <c r="AC47" s="280"/>
    </row>
    <row r="48" spans="1:29" s="36" customFormat="1" ht="34.5" customHeight="1" thickBot="1">
      <c r="A48" s="384" t="s">
        <v>25</v>
      </c>
      <c r="B48" s="385"/>
      <c r="C48" s="385"/>
      <c r="D48" s="130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2"/>
      <c r="AA48" s="133"/>
      <c r="AB48" s="34"/>
      <c r="AC48" s="280"/>
    </row>
    <row r="49" spans="1:29" s="36" customFormat="1" ht="34.5" customHeight="1">
      <c r="A49" s="253">
        <v>1</v>
      </c>
      <c r="B49" s="254" t="s">
        <v>254</v>
      </c>
      <c r="C49" s="255" t="s">
        <v>399</v>
      </c>
      <c r="D49" s="256" t="s">
        <v>22</v>
      </c>
      <c r="E49" s="257"/>
      <c r="F49" s="258"/>
      <c r="G49" s="258"/>
      <c r="H49" s="259">
        <f>SUM(E49:G49)</f>
        <v>0</v>
      </c>
      <c r="I49" s="260">
        <f t="shared" ref="I49" si="18">H49*Z49</f>
        <v>0</v>
      </c>
      <c r="J49" s="258"/>
      <c r="K49" s="258"/>
      <c r="L49" s="258"/>
      <c r="M49" s="260">
        <f t="shared" ref="M49" si="19">SUM(J49:L49)</f>
        <v>0</v>
      </c>
      <c r="N49" s="260">
        <f t="shared" ref="N49" si="20">M49*Z49</f>
        <v>0</v>
      </c>
      <c r="O49" s="258"/>
      <c r="P49" s="258"/>
      <c r="Q49" s="258"/>
      <c r="R49" s="260">
        <f t="shared" ref="R49" si="21">SUM(O49:Q49)</f>
        <v>0</v>
      </c>
      <c r="S49" s="260">
        <f t="shared" ref="S49" si="22">R49*Z49</f>
        <v>0</v>
      </c>
      <c r="T49" s="258"/>
      <c r="U49" s="258"/>
      <c r="V49" s="258"/>
      <c r="W49" s="260">
        <f t="shared" ref="W49" si="23">SUM(T49:V49)</f>
        <v>0</v>
      </c>
      <c r="X49" s="260">
        <f t="shared" ref="X49" si="24">W49*Z49</f>
        <v>0</v>
      </c>
      <c r="Y49" s="260">
        <f t="shared" ref="Y49" si="25">H49+M49+R49+W49</f>
        <v>0</v>
      </c>
      <c r="Z49" s="206">
        <v>766.73</v>
      </c>
      <c r="AA49" s="261">
        <f t="shared" ref="AA49" si="26">Y49*Z49</f>
        <v>0</v>
      </c>
      <c r="AB49" s="34"/>
      <c r="AC49" s="280"/>
    </row>
    <row r="50" spans="1:29" s="36" customFormat="1" ht="34.5" customHeight="1">
      <c r="A50" s="63">
        <v>2</v>
      </c>
      <c r="B50" s="89" t="s">
        <v>255</v>
      </c>
      <c r="C50" s="17" t="s">
        <v>522</v>
      </c>
      <c r="D50" s="2" t="s">
        <v>26</v>
      </c>
      <c r="E50" s="192">
        <v>111</v>
      </c>
      <c r="F50" s="193">
        <v>53</v>
      </c>
      <c r="G50" s="193">
        <v>8</v>
      </c>
      <c r="H50" s="30">
        <f t="shared" ref="H50:H113" si="27">SUM(E50:G50)</f>
        <v>172</v>
      </c>
      <c r="I50" s="24">
        <f t="shared" ref="I50:I113" si="28">H50*Z50</f>
        <v>15254.68</v>
      </c>
      <c r="J50" s="193">
        <v>56</v>
      </c>
      <c r="K50" s="193">
        <v>6</v>
      </c>
      <c r="L50" s="193">
        <v>8</v>
      </c>
      <c r="M50" s="24">
        <f t="shared" ref="M50:M113" si="29">SUM(J50:L50)</f>
        <v>70</v>
      </c>
      <c r="N50" s="24">
        <f t="shared" ref="N50:N113" si="30">M50*Z50</f>
        <v>6208.3</v>
      </c>
      <c r="O50" s="193">
        <v>91</v>
      </c>
      <c r="P50" s="193">
        <v>9</v>
      </c>
      <c r="Q50" s="193">
        <v>8</v>
      </c>
      <c r="R50" s="24">
        <f t="shared" ref="R50:R113" si="31">SUM(O50:Q50)</f>
        <v>108</v>
      </c>
      <c r="S50" s="24">
        <f t="shared" ref="S50:S113" si="32">R50*Z50</f>
        <v>9578.52</v>
      </c>
      <c r="T50" s="193">
        <v>38</v>
      </c>
      <c r="U50" s="193">
        <v>7</v>
      </c>
      <c r="V50" s="193">
        <v>9</v>
      </c>
      <c r="W50" s="24">
        <f t="shared" ref="W50:W113" si="33">SUM(T50:V50)</f>
        <v>54</v>
      </c>
      <c r="X50" s="24">
        <f t="shared" ref="X50:X113" si="34">W50*Z50</f>
        <v>4789.26</v>
      </c>
      <c r="Y50" s="24">
        <f t="shared" ref="Y50:Y113" si="35">H50+M50+R50+W50</f>
        <v>404</v>
      </c>
      <c r="Z50" s="206">
        <v>88.69</v>
      </c>
      <c r="AA50" s="9">
        <f t="shared" ref="AA50:AA113" si="36">Y50*Z50</f>
        <v>35830.76</v>
      </c>
      <c r="AB50" s="34"/>
      <c r="AC50" s="280"/>
    </row>
    <row r="51" spans="1:29" s="36" customFormat="1" ht="34.5" customHeight="1">
      <c r="A51" s="63">
        <v>3</v>
      </c>
      <c r="B51" s="89" t="s">
        <v>256</v>
      </c>
      <c r="C51" s="17" t="s">
        <v>396</v>
      </c>
      <c r="D51" s="2" t="s">
        <v>27</v>
      </c>
      <c r="E51" s="192">
        <v>274</v>
      </c>
      <c r="F51" s="193">
        <v>83</v>
      </c>
      <c r="G51" s="193">
        <v>36</v>
      </c>
      <c r="H51" s="30">
        <f t="shared" si="27"/>
        <v>393</v>
      </c>
      <c r="I51" s="24">
        <f t="shared" si="28"/>
        <v>19543.89</v>
      </c>
      <c r="J51" s="193">
        <v>220</v>
      </c>
      <c r="K51" s="193">
        <v>86</v>
      </c>
      <c r="L51" s="193">
        <v>38</v>
      </c>
      <c r="M51" s="24">
        <f t="shared" si="29"/>
        <v>344</v>
      </c>
      <c r="N51" s="24">
        <f t="shared" si="30"/>
        <v>17107.12</v>
      </c>
      <c r="O51" s="193">
        <v>219</v>
      </c>
      <c r="P51" s="193">
        <v>86</v>
      </c>
      <c r="Q51" s="193">
        <v>38</v>
      </c>
      <c r="R51" s="24">
        <f t="shared" si="31"/>
        <v>343</v>
      </c>
      <c r="S51" s="24">
        <f t="shared" si="32"/>
        <v>17057.39</v>
      </c>
      <c r="T51" s="193">
        <v>157</v>
      </c>
      <c r="U51" s="193">
        <v>89</v>
      </c>
      <c r="V51" s="193">
        <v>38</v>
      </c>
      <c r="W51" s="24">
        <f t="shared" si="33"/>
        <v>284</v>
      </c>
      <c r="X51" s="24">
        <f t="shared" si="34"/>
        <v>14123.32</v>
      </c>
      <c r="Y51" s="24">
        <f t="shared" si="35"/>
        <v>1364</v>
      </c>
      <c r="Z51" s="206">
        <v>49.73</v>
      </c>
      <c r="AA51" s="9">
        <f t="shared" si="36"/>
        <v>67831.72</v>
      </c>
      <c r="AB51" s="34"/>
      <c r="AC51" s="280"/>
    </row>
    <row r="52" spans="1:29" s="36" customFormat="1" ht="34.5" customHeight="1">
      <c r="A52" s="68">
        <v>4</v>
      </c>
      <c r="B52" s="89" t="s">
        <v>257</v>
      </c>
      <c r="C52" s="17" t="s">
        <v>397</v>
      </c>
      <c r="D52" s="2" t="s">
        <v>23</v>
      </c>
      <c r="E52" s="192">
        <v>66</v>
      </c>
      <c r="F52" s="193">
        <v>52</v>
      </c>
      <c r="G52" s="193"/>
      <c r="H52" s="30">
        <f t="shared" si="27"/>
        <v>118</v>
      </c>
      <c r="I52" s="24">
        <f t="shared" si="28"/>
        <v>24246.639999999999</v>
      </c>
      <c r="J52" s="193">
        <v>76</v>
      </c>
      <c r="K52" s="193">
        <v>2</v>
      </c>
      <c r="L52" s="193"/>
      <c r="M52" s="24">
        <f t="shared" si="29"/>
        <v>78</v>
      </c>
      <c r="N52" s="24">
        <f t="shared" si="30"/>
        <v>16027.439999999999</v>
      </c>
      <c r="O52" s="193">
        <v>66</v>
      </c>
      <c r="P52" s="193">
        <v>2</v>
      </c>
      <c r="Q52" s="193"/>
      <c r="R52" s="24">
        <f t="shared" si="31"/>
        <v>68</v>
      </c>
      <c r="S52" s="24">
        <f t="shared" si="32"/>
        <v>13972.64</v>
      </c>
      <c r="T52" s="193">
        <v>58</v>
      </c>
      <c r="U52" s="193"/>
      <c r="V52" s="193"/>
      <c r="W52" s="24">
        <f t="shared" si="33"/>
        <v>58</v>
      </c>
      <c r="X52" s="24">
        <f t="shared" si="34"/>
        <v>11917.84</v>
      </c>
      <c r="Y52" s="24">
        <f t="shared" si="35"/>
        <v>322</v>
      </c>
      <c r="Z52" s="206">
        <v>205.48</v>
      </c>
      <c r="AA52" s="9">
        <f t="shared" si="36"/>
        <v>66164.56</v>
      </c>
      <c r="AB52" s="34"/>
      <c r="AC52" s="280"/>
    </row>
    <row r="53" spans="1:29" s="36" customFormat="1" ht="34.5" customHeight="1">
      <c r="A53" s="63">
        <v>5</v>
      </c>
      <c r="B53" s="89" t="s">
        <v>258</v>
      </c>
      <c r="C53" s="17" t="s">
        <v>398</v>
      </c>
      <c r="D53" s="2" t="s">
        <v>23</v>
      </c>
      <c r="E53" s="192">
        <v>7</v>
      </c>
      <c r="F53" s="193"/>
      <c r="G53" s="193">
        <v>3</v>
      </c>
      <c r="H53" s="30">
        <f t="shared" si="27"/>
        <v>10</v>
      </c>
      <c r="I53" s="24">
        <f t="shared" si="28"/>
        <v>2109.1</v>
      </c>
      <c r="J53" s="193">
        <v>4</v>
      </c>
      <c r="K53" s="193"/>
      <c r="L53" s="193">
        <v>2</v>
      </c>
      <c r="M53" s="24">
        <f t="shared" si="29"/>
        <v>6</v>
      </c>
      <c r="N53" s="24">
        <f t="shared" si="30"/>
        <v>1265.46</v>
      </c>
      <c r="O53" s="193">
        <v>4</v>
      </c>
      <c r="P53" s="193"/>
      <c r="Q53" s="193">
        <v>3</v>
      </c>
      <c r="R53" s="24">
        <f t="shared" si="31"/>
        <v>7</v>
      </c>
      <c r="S53" s="24">
        <f t="shared" si="32"/>
        <v>1476.37</v>
      </c>
      <c r="T53" s="193">
        <v>4</v>
      </c>
      <c r="U53" s="193"/>
      <c r="V53" s="193">
        <v>2</v>
      </c>
      <c r="W53" s="24">
        <f t="shared" si="33"/>
        <v>6</v>
      </c>
      <c r="X53" s="24">
        <f t="shared" si="34"/>
        <v>1265.46</v>
      </c>
      <c r="Y53" s="24">
        <f t="shared" si="35"/>
        <v>29</v>
      </c>
      <c r="Z53" s="206">
        <v>210.91</v>
      </c>
      <c r="AA53" s="9">
        <f t="shared" si="36"/>
        <v>6116.39</v>
      </c>
      <c r="AB53" s="34"/>
      <c r="AC53" s="280"/>
    </row>
    <row r="54" spans="1:29" s="36" customFormat="1" ht="34.5" customHeight="1">
      <c r="A54" s="63">
        <v>6</v>
      </c>
      <c r="B54" s="89" t="s">
        <v>259</v>
      </c>
      <c r="C54" s="17" t="s">
        <v>413</v>
      </c>
      <c r="D54" s="2" t="s">
        <v>29</v>
      </c>
      <c r="E54" s="192">
        <v>84</v>
      </c>
      <c r="F54" s="193"/>
      <c r="G54" s="193">
        <v>2</v>
      </c>
      <c r="H54" s="30">
        <f t="shared" si="27"/>
        <v>86</v>
      </c>
      <c r="I54" s="24">
        <f t="shared" si="28"/>
        <v>5767.16</v>
      </c>
      <c r="J54" s="193">
        <v>27</v>
      </c>
      <c r="K54" s="193"/>
      <c r="L54" s="193">
        <v>1</v>
      </c>
      <c r="M54" s="24">
        <f t="shared" si="29"/>
        <v>28</v>
      </c>
      <c r="N54" s="24">
        <f t="shared" si="30"/>
        <v>1877.68</v>
      </c>
      <c r="O54" s="193">
        <v>23</v>
      </c>
      <c r="P54" s="193"/>
      <c r="Q54" s="193">
        <v>1</v>
      </c>
      <c r="R54" s="24">
        <f t="shared" si="31"/>
        <v>24</v>
      </c>
      <c r="S54" s="24">
        <f t="shared" si="32"/>
        <v>1609.44</v>
      </c>
      <c r="T54" s="193">
        <v>11</v>
      </c>
      <c r="U54" s="193"/>
      <c r="V54" s="193">
        <v>1</v>
      </c>
      <c r="W54" s="24">
        <f t="shared" si="33"/>
        <v>12</v>
      </c>
      <c r="X54" s="24">
        <f t="shared" si="34"/>
        <v>804.72</v>
      </c>
      <c r="Y54" s="24">
        <f t="shared" si="35"/>
        <v>150</v>
      </c>
      <c r="Z54" s="206">
        <v>67.06</v>
      </c>
      <c r="AA54" s="9">
        <f t="shared" si="36"/>
        <v>10059</v>
      </c>
      <c r="AB54" s="34"/>
      <c r="AC54" s="280"/>
    </row>
    <row r="55" spans="1:29" s="36" customFormat="1" ht="34.5" customHeight="1">
      <c r="A55" s="68">
        <v>7</v>
      </c>
      <c r="B55" s="89" t="s">
        <v>260</v>
      </c>
      <c r="C55" s="17" t="s">
        <v>481</v>
      </c>
      <c r="D55" s="2" t="s">
        <v>23</v>
      </c>
      <c r="E55" s="192">
        <v>1</v>
      </c>
      <c r="F55" s="193"/>
      <c r="G55" s="193">
        <v>2</v>
      </c>
      <c r="H55" s="30">
        <f t="shared" si="27"/>
        <v>3</v>
      </c>
      <c r="I55" s="24">
        <f t="shared" si="28"/>
        <v>80.67</v>
      </c>
      <c r="J55" s="193">
        <v>1</v>
      </c>
      <c r="K55" s="193"/>
      <c r="L55" s="193"/>
      <c r="M55" s="24">
        <f t="shared" si="29"/>
        <v>1</v>
      </c>
      <c r="N55" s="24">
        <f t="shared" si="30"/>
        <v>26.89</v>
      </c>
      <c r="O55" s="193">
        <v>1</v>
      </c>
      <c r="P55" s="193"/>
      <c r="Q55" s="193"/>
      <c r="R55" s="24">
        <f t="shared" si="31"/>
        <v>1</v>
      </c>
      <c r="S55" s="24">
        <f t="shared" si="32"/>
        <v>26.89</v>
      </c>
      <c r="T55" s="193">
        <v>1</v>
      </c>
      <c r="U55" s="193"/>
      <c r="V55" s="193"/>
      <c r="W55" s="24">
        <f t="shared" si="33"/>
        <v>1</v>
      </c>
      <c r="X55" s="24">
        <f t="shared" si="34"/>
        <v>26.89</v>
      </c>
      <c r="Y55" s="24">
        <f t="shared" si="35"/>
        <v>6</v>
      </c>
      <c r="Z55" s="206">
        <v>26.89</v>
      </c>
      <c r="AA55" s="9">
        <f t="shared" si="36"/>
        <v>161.34</v>
      </c>
      <c r="AB55" s="34"/>
      <c r="AC55" s="280"/>
    </row>
    <row r="56" spans="1:29" s="36" customFormat="1" ht="34.5" customHeight="1">
      <c r="A56" s="63">
        <v>8</v>
      </c>
      <c r="B56" s="89" t="s">
        <v>261</v>
      </c>
      <c r="C56" s="17" t="s">
        <v>533</v>
      </c>
      <c r="D56" s="2" t="s">
        <v>20</v>
      </c>
      <c r="E56" s="192"/>
      <c r="F56" s="193"/>
      <c r="G56" s="193">
        <v>4</v>
      </c>
      <c r="H56" s="30">
        <f t="shared" si="27"/>
        <v>4</v>
      </c>
      <c r="I56" s="24">
        <f t="shared" si="28"/>
        <v>152.76</v>
      </c>
      <c r="J56" s="193">
        <v>4</v>
      </c>
      <c r="K56" s="193"/>
      <c r="L56" s="193"/>
      <c r="M56" s="24">
        <f t="shared" si="29"/>
        <v>4</v>
      </c>
      <c r="N56" s="24">
        <f t="shared" si="30"/>
        <v>152.76</v>
      </c>
      <c r="O56" s="193">
        <v>4</v>
      </c>
      <c r="P56" s="193"/>
      <c r="Q56" s="193"/>
      <c r="R56" s="24">
        <f t="shared" si="31"/>
        <v>4</v>
      </c>
      <c r="S56" s="24">
        <f t="shared" si="32"/>
        <v>152.76</v>
      </c>
      <c r="T56" s="193">
        <v>4</v>
      </c>
      <c r="U56" s="193"/>
      <c r="V56" s="193"/>
      <c r="W56" s="24">
        <f t="shared" si="33"/>
        <v>4</v>
      </c>
      <c r="X56" s="24">
        <f t="shared" si="34"/>
        <v>152.76</v>
      </c>
      <c r="Y56" s="24">
        <f t="shared" si="35"/>
        <v>16</v>
      </c>
      <c r="Z56" s="206">
        <v>38.19</v>
      </c>
      <c r="AA56" s="9">
        <f t="shared" si="36"/>
        <v>611.04</v>
      </c>
      <c r="AB56" s="34"/>
      <c r="AC56" s="280"/>
    </row>
    <row r="57" spans="1:29" s="36" customFormat="1" ht="34.5" customHeight="1">
      <c r="A57" s="63">
        <v>9</v>
      </c>
      <c r="B57" s="89" t="s">
        <v>262</v>
      </c>
      <c r="C57" s="17" t="s">
        <v>534</v>
      </c>
      <c r="D57" s="2" t="s">
        <v>20</v>
      </c>
      <c r="E57" s="192"/>
      <c r="F57" s="193"/>
      <c r="G57" s="193">
        <v>4</v>
      </c>
      <c r="H57" s="30">
        <f t="shared" si="27"/>
        <v>4</v>
      </c>
      <c r="I57" s="24">
        <f t="shared" si="28"/>
        <v>161.88</v>
      </c>
      <c r="J57" s="193">
        <v>4</v>
      </c>
      <c r="K57" s="193"/>
      <c r="L57" s="193"/>
      <c r="M57" s="24">
        <f t="shared" si="29"/>
        <v>4</v>
      </c>
      <c r="N57" s="24">
        <f t="shared" si="30"/>
        <v>161.88</v>
      </c>
      <c r="O57" s="193">
        <v>4</v>
      </c>
      <c r="P57" s="193"/>
      <c r="Q57" s="193"/>
      <c r="R57" s="24">
        <f t="shared" si="31"/>
        <v>4</v>
      </c>
      <c r="S57" s="24">
        <f t="shared" si="32"/>
        <v>161.88</v>
      </c>
      <c r="T57" s="193">
        <v>4</v>
      </c>
      <c r="U57" s="193"/>
      <c r="V57" s="193"/>
      <c r="W57" s="24">
        <f t="shared" si="33"/>
        <v>4</v>
      </c>
      <c r="X57" s="24">
        <f t="shared" si="34"/>
        <v>161.88</v>
      </c>
      <c r="Y57" s="24">
        <f t="shared" si="35"/>
        <v>16</v>
      </c>
      <c r="Z57" s="206">
        <v>40.47</v>
      </c>
      <c r="AA57" s="9">
        <f t="shared" si="36"/>
        <v>647.52</v>
      </c>
      <c r="AB57" s="34"/>
      <c r="AC57" s="280"/>
    </row>
    <row r="58" spans="1:29" s="36" customFormat="1" ht="34.5" customHeight="1">
      <c r="A58" s="68">
        <v>10</v>
      </c>
      <c r="B58" s="89" t="s">
        <v>263</v>
      </c>
      <c r="C58" s="17" t="s">
        <v>499</v>
      </c>
      <c r="D58" s="2" t="s">
        <v>23</v>
      </c>
      <c r="E58" s="192">
        <v>50</v>
      </c>
      <c r="F58" s="193"/>
      <c r="G58" s="193">
        <v>2</v>
      </c>
      <c r="H58" s="30">
        <f t="shared" si="27"/>
        <v>52</v>
      </c>
      <c r="I58" s="24">
        <f t="shared" si="28"/>
        <v>409.24</v>
      </c>
      <c r="J58" s="193">
        <v>50</v>
      </c>
      <c r="K58" s="193"/>
      <c r="L58" s="193">
        <v>2</v>
      </c>
      <c r="M58" s="24">
        <f t="shared" si="29"/>
        <v>52</v>
      </c>
      <c r="N58" s="24">
        <f t="shared" si="30"/>
        <v>409.24</v>
      </c>
      <c r="O58" s="193">
        <v>50</v>
      </c>
      <c r="P58" s="193"/>
      <c r="Q58" s="193">
        <v>2</v>
      </c>
      <c r="R58" s="24">
        <f t="shared" si="31"/>
        <v>52</v>
      </c>
      <c r="S58" s="24">
        <f t="shared" si="32"/>
        <v>409.24</v>
      </c>
      <c r="T58" s="193">
        <v>50</v>
      </c>
      <c r="U58" s="193"/>
      <c r="V58" s="193">
        <v>2</v>
      </c>
      <c r="W58" s="24">
        <f t="shared" si="33"/>
        <v>52</v>
      </c>
      <c r="X58" s="24">
        <f t="shared" si="34"/>
        <v>409.24</v>
      </c>
      <c r="Y58" s="24">
        <f t="shared" si="35"/>
        <v>208</v>
      </c>
      <c r="Z58" s="206">
        <v>7.87</v>
      </c>
      <c r="AA58" s="9">
        <f t="shared" si="36"/>
        <v>1636.96</v>
      </c>
      <c r="AB58" s="34"/>
      <c r="AC58" s="280"/>
    </row>
    <row r="59" spans="1:29" s="36" customFormat="1" ht="34.5" customHeight="1">
      <c r="A59" s="63">
        <v>11</v>
      </c>
      <c r="B59" s="89" t="s">
        <v>264</v>
      </c>
      <c r="C59" s="17" t="s">
        <v>500</v>
      </c>
      <c r="D59" s="2" t="s">
        <v>23</v>
      </c>
      <c r="E59" s="192">
        <v>20</v>
      </c>
      <c r="F59" s="193"/>
      <c r="G59" s="193">
        <v>2</v>
      </c>
      <c r="H59" s="30">
        <f t="shared" si="27"/>
        <v>22</v>
      </c>
      <c r="I59" s="24">
        <f t="shared" si="28"/>
        <v>306.68</v>
      </c>
      <c r="J59" s="193">
        <v>20</v>
      </c>
      <c r="K59" s="193"/>
      <c r="L59" s="193">
        <v>2</v>
      </c>
      <c r="M59" s="24">
        <f t="shared" si="29"/>
        <v>22</v>
      </c>
      <c r="N59" s="24">
        <f t="shared" si="30"/>
        <v>306.68</v>
      </c>
      <c r="O59" s="193">
        <v>21</v>
      </c>
      <c r="P59" s="193"/>
      <c r="Q59" s="193">
        <v>2</v>
      </c>
      <c r="R59" s="24">
        <f t="shared" si="31"/>
        <v>23</v>
      </c>
      <c r="S59" s="24">
        <f t="shared" si="32"/>
        <v>320.62</v>
      </c>
      <c r="T59" s="193">
        <v>21</v>
      </c>
      <c r="U59" s="193"/>
      <c r="V59" s="193">
        <v>2</v>
      </c>
      <c r="W59" s="24">
        <f t="shared" si="33"/>
        <v>23</v>
      </c>
      <c r="X59" s="24">
        <f t="shared" si="34"/>
        <v>320.62</v>
      </c>
      <c r="Y59" s="24">
        <f t="shared" si="35"/>
        <v>90</v>
      </c>
      <c r="Z59" s="206">
        <v>13.94</v>
      </c>
      <c r="AA59" s="9">
        <f t="shared" si="36"/>
        <v>1254.5999999999999</v>
      </c>
      <c r="AB59" s="34"/>
      <c r="AC59" s="280"/>
    </row>
    <row r="60" spans="1:29" s="36" customFormat="1" ht="34.5" customHeight="1">
      <c r="A60" s="63">
        <v>12</v>
      </c>
      <c r="B60" s="89" t="s">
        <v>265</v>
      </c>
      <c r="C60" s="17" t="s">
        <v>501</v>
      </c>
      <c r="D60" s="2" t="s">
        <v>23</v>
      </c>
      <c r="E60" s="192">
        <v>20</v>
      </c>
      <c r="F60" s="193"/>
      <c r="G60" s="193">
        <v>2</v>
      </c>
      <c r="H60" s="30">
        <f t="shared" si="27"/>
        <v>22</v>
      </c>
      <c r="I60" s="24">
        <f t="shared" si="28"/>
        <v>437.35999999999996</v>
      </c>
      <c r="J60" s="193">
        <v>22</v>
      </c>
      <c r="K60" s="193"/>
      <c r="L60" s="193"/>
      <c r="M60" s="24">
        <f t="shared" si="29"/>
        <v>22</v>
      </c>
      <c r="N60" s="24">
        <f t="shared" si="30"/>
        <v>437.35999999999996</v>
      </c>
      <c r="O60" s="193">
        <v>23</v>
      </c>
      <c r="P60" s="193"/>
      <c r="Q60" s="193"/>
      <c r="R60" s="24">
        <f t="shared" si="31"/>
        <v>23</v>
      </c>
      <c r="S60" s="24">
        <f t="shared" si="32"/>
        <v>457.23999999999995</v>
      </c>
      <c r="T60" s="193">
        <v>23</v>
      </c>
      <c r="U60" s="193"/>
      <c r="V60" s="193"/>
      <c r="W60" s="24">
        <f t="shared" si="33"/>
        <v>23</v>
      </c>
      <c r="X60" s="24">
        <f t="shared" si="34"/>
        <v>457.23999999999995</v>
      </c>
      <c r="Y60" s="24">
        <f t="shared" si="35"/>
        <v>90</v>
      </c>
      <c r="Z60" s="206">
        <v>19.88</v>
      </c>
      <c r="AA60" s="9">
        <f t="shared" si="36"/>
        <v>1789.1999999999998</v>
      </c>
      <c r="AB60" s="34"/>
      <c r="AC60" s="280"/>
    </row>
    <row r="61" spans="1:29" s="36" customFormat="1" ht="34.5" customHeight="1">
      <c r="A61" s="68">
        <v>13</v>
      </c>
      <c r="B61" s="89" t="s">
        <v>266</v>
      </c>
      <c r="C61" s="17" t="s">
        <v>502</v>
      </c>
      <c r="D61" s="2" t="s">
        <v>23</v>
      </c>
      <c r="E61" s="192">
        <v>22</v>
      </c>
      <c r="F61" s="193"/>
      <c r="G61" s="193">
        <v>2</v>
      </c>
      <c r="H61" s="30">
        <f t="shared" si="27"/>
        <v>24</v>
      </c>
      <c r="I61" s="24">
        <f t="shared" si="28"/>
        <v>986.40000000000009</v>
      </c>
      <c r="J61" s="193">
        <v>24</v>
      </c>
      <c r="K61" s="193"/>
      <c r="L61" s="193"/>
      <c r="M61" s="24">
        <f t="shared" si="29"/>
        <v>24</v>
      </c>
      <c r="N61" s="24">
        <f t="shared" si="30"/>
        <v>986.40000000000009</v>
      </c>
      <c r="O61" s="193">
        <v>24</v>
      </c>
      <c r="P61" s="193"/>
      <c r="Q61" s="193"/>
      <c r="R61" s="24">
        <f t="shared" si="31"/>
        <v>24</v>
      </c>
      <c r="S61" s="24">
        <f t="shared" si="32"/>
        <v>986.40000000000009</v>
      </c>
      <c r="T61" s="193">
        <v>24</v>
      </c>
      <c r="U61" s="193"/>
      <c r="V61" s="193"/>
      <c r="W61" s="24">
        <f t="shared" si="33"/>
        <v>24</v>
      </c>
      <c r="X61" s="24">
        <f t="shared" si="34"/>
        <v>986.40000000000009</v>
      </c>
      <c r="Y61" s="24">
        <f t="shared" si="35"/>
        <v>96</v>
      </c>
      <c r="Z61" s="206">
        <v>41.1</v>
      </c>
      <c r="AA61" s="9">
        <f t="shared" si="36"/>
        <v>3945.6000000000004</v>
      </c>
      <c r="AB61" s="34"/>
      <c r="AC61" s="280"/>
    </row>
    <row r="62" spans="1:29" s="36" customFormat="1" ht="34.5" customHeight="1">
      <c r="A62" s="63">
        <v>14</v>
      </c>
      <c r="B62" s="89" t="s">
        <v>267</v>
      </c>
      <c r="C62" s="17" t="s">
        <v>483</v>
      </c>
      <c r="D62" s="2" t="s">
        <v>20</v>
      </c>
      <c r="E62" s="192">
        <v>413</v>
      </c>
      <c r="F62" s="193">
        <v>105</v>
      </c>
      <c r="G62" s="193">
        <v>67</v>
      </c>
      <c r="H62" s="30">
        <f t="shared" si="27"/>
        <v>585</v>
      </c>
      <c r="I62" s="24">
        <f t="shared" si="28"/>
        <v>10682.1</v>
      </c>
      <c r="J62" s="193">
        <v>260</v>
      </c>
      <c r="K62" s="193">
        <v>105</v>
      </c>
      <c r="L62" s="193">
        <v>61</v>
      </c>
      <c r="M62" s="24">
        <f t="shared" si="29"/>
        <v>426</v>
      </c>
      <c r="N62" s="24">
        <f t="shared" si="30"/>
        <v>7778.76</v>
      </c>
      <c r="O62" s="193">
        <v>210</v>
      </c>
      <c r="P62" s="193">
        <v>105</v>
      </c>
      <c r="Q62" s="193">
        <v>61</v>
      </c>
      <c r="R62" s="24">
        <f t="shared" si="31"/>
        <v>376</v>
      </c>
      <c r="S62" s="24">
        <f t="shared" si="32"/>
        <v>6865.76</v>
      </c>
      <c r="T62" s="193">
        <v>215</v>
      </c>
      <c r="U62" s="193">
        <v>105</v>
      </c>
      <c r="V62" s="193">
        <v>61</v>
      </c>
      <c r="W62" s="24">
        <f t="shared" si="33"/>
        <v>381</v>
      </c>
      <c r="X62" s="24">
        <f t="shared" si="34"/>
        <v>6957.06</v>
      </c>
      <c r="Y62" s="24">
        <f t="shared" si="35"/>
        <v>1768</v>
      </c>
      <c r="Z62" s="206">
        <v>18.260000000000002</v>
      </c>
      <c r="AA62" s="9">
        <f t="shared" si="36"/>
        <v>32283.680000000004</v>
      </c>
      <c r="AB62" s="34"/>
      <c r="AC62" s="280"/>
    </row>
    <row r="63" spans="1:29" s="36" customFormat="1" ht="34.5" customHeight="1">
      <c r="A63" s="63">
        <v>15</v>
      </c>
      <c r="B63" s="89" t="s">
        <v>268</v>
      </c>
      <c r="C63" s="17" t="s">
        <v>456</v>
      </c>
      <c r="D63" s="2" t="s">
        <v>23</v>
      </c>
      <c r="E63" s="192">
        <v>6</v>
      </c>
      <c r="F63" s="193">
        <v>11</v>
      </c>
      <c r="G63" s="193">
        <v>2</v>
      </c>
      <c r="H63" s="30">
        <f t="shared" si="27"/>
        <v>19</v>
      </c>
      <c r="I63" s="24">
        <f t="shared" si="28"/>
        <v>1378.83</v>
      </c>
      <c r="J63" s="193">
        <v>10</v>
      </c>
      <c r="K63" s="193">
        <v>7</v>
      </c>
      <c r="L63" s="193">
        <v>2</v>
      </c>
      <c r="M63" s="24">
        <f t="shared" si="29"/>
        <v>19</v>
      </c>
      <c r="N63" s="24">
        <f t="shared" si="30"/>
        <v>1378.83</v>
      </c>
      <c r="O63" s="193">
        <v>12</v>
      </c>
      <c r="P63" s="193">
        <v>2</v>
      </c>
      <c r="Q63" s="193">
        <v>2</v>
      </c>
      <c r="R63" s="24">
        <f t="shared" si="31"/>
        <v>16</v>
      </c>
      <c r="S63" s="24">
        <f t="shared" si="32"/>
        <v>1161.1199999999999</v>
      </c>
      <c r="T63" s="193">
        <v>11</v>
      </c>
      <c r="U63" s="193">
        <v>2</v>
      </c>
      <c r="V63" s="193">
        <v>2</v>
      </c>
      <c r="W63" s="24">
        <f t="shared" si="33"/>
        <v>15</v>
      </c>
      <c r="X63" s="24">
        <f t="shared" si="34"/>
        <v>1088.55</v>
      </c>
      <c r="Y63" s="24">
        <f t="shared" si="35"/>
        <v>69</v>
      </c>
      <c r="Z63" s="206">
        <v>72.569999999999993</v>
      </c>
      <c r="AA63" s="9">
        <f t="shared" si="36"/>
        <v>5007.33</v>
      </c>
      <c r="AB63" s="34"/>
      <c r="AC63" s="280"/>
    </row>
    <row r="64" spans="1:29" s="36" customFormat="1" ht="34.5" customHeight="1">
      <c r="A64" s="68">
        <v>16</v>
      </c>
      <c r="B64" s="89" t="s">
        <v>269</v>
      </c>
      <c r="C64" s="17" t="s">
        <v>486</v>
      </c>
      <c r="D64" s="2" t="s">
        <v>20</v>
      </c>
      <c r="E64" s="192">
        <v>101</v>
      </c>
      <c r="F64" s="193">
        <v>63</v>
      </c>
      <c r="G64" s="193">
        <v>2</v>
      </c>
      <c r="H64" s="30">
        <f t="shared" si="27"/>
        <v>166</v>
      </c>
      <c r="I64" s="24">
        <f t="shared" si="28"/>
        <v>11850.74</v>
      </c>
      <c r="J64" s="193">
        <v>13</v>
      </c>
      <c r="K64" s="193">
        <v>5</v>
      </c>
      <c r="L64" s="193"/>
      <c r="M64" s="24">
        <f t="shared" si="29"/>
        <v>18</v>
      </c>
      <c r="N64" s="24">
        <f t="shared" si="30"/>
        <v>1285.02</v>
      </c>
      <c r="O64" s="193">
        <v>12</v>
      </c>
      <c r="P64" s="193"/>
      <c r="Q64" s="193"/>
      <c r="R64" s="24">
        <f t="shared" si="31"/>
        <v>12</v>
      </c>
      <c r="S64" s="24">
        <f t="shared" si="32"/>
        <v>856.68000000000006</v>
      </c>
      <c r="T64" s="193">
        <v>12</v>
      </c>
      <c r="U64" s="193"/>
      <c r="V64" s="193"/>
      <c r="W64" s="24">
        <f t="shared" si="33"/>
        <v>12</v>
      </c>
      <c r="X64" s="24">
        <f t="shared" si="34"/>
        <v>856.68000000000006</v>
      </c>
      <c r="Y64" s="24">
        <f t="shared" si="35"/>
        <v>208</v>
      </c>
      <c r="Z64" s="206">
        <v>71.39</v>
      </c>
      <c r="AA64" s="9">
        <f t="shared" si="36"/>
        <v>14849.12</v>
      </c>
      <c r="AB64" s="34"/>
      <c r="AC64" s="280"/>
    </row>
    <row r="65" spans="1:29" s="36" customFormat="1" ht="34.5" customHeight="1">
      <c r="A65" s="63">
        <v>17</v>
      </c>
      <c r="B65" s="89" t="s">
        <v>270</v>
      </c>
      <c r="C65" s="17" t="s">
        <v>461</v>
      </c>
      <c r="D65" s="2" t="s">
        <v>23</v>
      </c>
      <c r="E65" s="192">
        <v>6</v>
      </c>
      <c r="F65" s="193">
        <v>18</v>
      </c>
      <c r="G65" s="193">
        <v>1</v>
      </c>
      <c r="H65" s="30">
        <f t="shared" si="27"/>
        <v>25</v>
      </c>
      <c r="I65" s="24">
        <f t="shared" si="28"/>
        <v>10611.75</v>
      </c>
      <c r="J65" s="193">
        <v>4</v>
      </c>
      <c r="K65" s="193">
        <v>5</v>
      </c>
      <c r="L65" s="193"/>
      <c r="M65" s="24">
        <f t="shared" si="29"/>
        <v>9</v>
      </c>
      <c r="N65" s="24">
        <f t="shared" si="30"/>
        <v>3820.2300000000005</v>
      </c>
      <c r="O65" s="193">
        <v>6</v>
      </c>
      <c r="P65" s="193">
        <v>2</v>
      </c>
      <c r="Q65" s="193"/>
      <c r="R65" s="24">
        <f t="shared" si="31"/>
        <v>8</v>
      </c>
      <c r="S65" s="24">
        <f t="shared" si="32"/>
        <v>3395.76</v>
      </c>
      <c r="T65" s="193">
        <v>4</v>
      </c>
      <c r="U65" s="193">
        <v>2</v>
      </c>
      <c r="V65" s="193"/>
      <c r="W65" s="24">
        <f t="shared" si="33"/>
        <v>6</v>
      </c>
      <c r="X65" s="24">
        <f t="shared" si="34"/>
        <v>2546.8200000000002</v>
      </c>
      <c r="Y65" s="24">
        <f t="shared" si="35"/>
        <v>48</v>
      </c>
      <c r="Z65" s="206">
        <v>424.47</v>
      </c>
      <c r="AA65" s="9">
        <f t="shared" si="36"/>
        <v>20374.560000000001</v>
      </c>
      <c r="AB65" s="34"/>
      <c r="AC65" s="280"/>
    </row>
    <row r="66" spans="1:29" s="36" customFormat="1" ht="34.5" customHeight="1">
      <c r="A66" s="63">
        <v>18</v>
      </c>
      <c r="B66" s="89" t="s">
        <v>271</v>
      </c>
      <c r="C66" s="17" t="s">
        <v>462</v>
      </c>
      <c r="D66" s="2" t="s">
        <v>23</v>
      </c>
      <c r="E66" s="192">
        <v>12</v>
      </c>
      <c r="F66" s="193">
        <v>19</v>
      </c>
      <c r="G66" s="193">
        <v>2</v>
      </c>
      <c r="H66" s="30">
        <f t="shared" si="27"/>
        <v>33</v>
      </c>
      <c r="I66" s="24">
        <f t="shared" si="28"/>
        <v>17780.399999999998</v>
      </c>
      <c r="J66" s="193">
        <v>7</v>
      </c>
      <c r="K66" s="193">
        <v>7</v>
      </c>
      <c r="L66" s="193">
        <v>1</v>
      </c>
      <c r="M66" s="24">
        <f t="shared" si="29"/>
        <v>15</v>
      </c>
      <c r="N66" s="24">
        <f t="shared" si="30"/>
        <v>8081.9999999999991</v>
      </c>
      <c r="O66" s="193">
        <v>8</v>
      </c>
      <c r="P66" s="193">
        <v>2</v>
      </c>
      <c r="Q66" s="193">
        <v>1</v>
      </c>
      <c r="R66" s="24">
        <f t="shared" si="31"/>
        <v>11</v>
      </c>
      <c r="S66" s="24">
        <f t="shared" si="32"/>
        <v>5926.7999999999993</v>
      </c>
      <c r="T66" s="193">
        <v>4</v>
      </c>
      <c r="U66" s="193">
        <v>2</v>
      </c>
      <c r="V66" s="193">
        <v>1</v>
      </c>
      <c r="W66" s="24">
        <f t="shared" si="33"/>
        <v>7</v>
      </c>
      <c r="X66" s="24">
        <f t="shared" si="34"/>
        <v>3771.5999999999995</v>
      </c>
      <c r="Y66" s="24">
        <f t="shared" si="35"/>
        <v>66</v>
      </c>
      <c r="Z66" s="206">
        <v>538.79999999999995</v>
      </c>
      <c r="AA66" s="9">
        <f t="shared" si="36"/>
        <v>35560.799999999996</v>
      </c>
      <c r="AB66" s="34"/>
      <c r="AC66" s="280"/>
    </row>
    <row r="67" spans="1:29" s="36" customFormat="1" ht="34.5" customHeight="1">
      <c r="A67" s="68">
        <v>19</v>
      </c>
      <c r="B67" s="89" t="s">
        <v>272</v>
      </c>
      <c r="C67" s="17" t="s">
        <v>464</v>
      </c>
      <c r="D67" s="2" t="s">
        <v>23</v>
      </c>
      <c r="E67" s="192">
        <v>5</v>
      </c>
      <c r="F67" s="193">
        <f>24+15</f>
        <v>39</v>
      </c>
      <c r="G67" s="193">
        <v>2</v>
      </c>
      <c r="H67" s="30">
        <f t="shared" si="27"/>
        <v>46</v>
      </c>
      <c r="I67" s="24">
        <f t="shared" si="28"/>
        <v>30720.640000000003</v>
      </c>
      <c r="J67" s="193">
        <v>4</v>
      </c>
      <c r="K67" s="193">
        <v>8</v>
      </c>
      <c r="L67" s="193"/>
      <c r="M67" s="24">
        <f t="shared" si="29"/>
        <v>12</v>
      </c>
      <c r="N67" s="24">
        <f t="shared" si="30"/>
        <v>8014.08</v>
      </c>
      <c r="O67" s="193">
        <v>3</v>
      </c>
      <c r="P67" s="193">
        <v>15</v>
      </c>
      <c r="Q67" s="193"/>
      <c r="R67" s="24">
        <f t="shared" si="31"/>
        <v>18</v>
      </c>
      <c r="S67" s="24">
        <f t="shared" si="32"/>
        <v>12021.12</v>
      </c>
      <c r="T67" s="193">
        <v>3</v>
      </c>
      <c r="U67" s="193">
        <v>2</v>
      </c>
      <c r="V67" s="193"/>
      <c r="W67" s="24">
        <f t="shared" si="33"/>
        <v>5</v>
      </c>
      <c r="X67" s="24">
        <f t="shared" si="34"/>
        <v>3339.2000000000003</v>
      </c>
      <c r="Y67" s="24">
        <f t="shared" si="35"/>
        <v>81</v>
      </c>
      <c r="Z67" s="206">
        <v>667.84</v>
      </c>
      <c r="AA67" s="9">
        <f t="shared" si="36"/>
        <v>54095.040000000001</v>
      </c>
      <c r="AB67" s="34"/>
      <c r="AC67" s="280"/>
    </row>
    <row r="68" spans="1:29" s="36" customFormat="1" ht="34.5" customHeight="1">
      <c r="A68" s="63">
        <v>20</v>
      </c>
      <c r="B68" s="89" t="s">
        <v>273</v>
      </c>
      <c r="C68" s="17" t="s">
        <v>465</v>
      </c>
      <c r="D68" s="2" t="s">
        <v>20</v>
      </c>
      <c r="E68" s="192">
        <v>66</v>
      </c>
      <c r="F68" s="193">
        <v>3</v>
      </c>
      <c r="G68" s="193">
        <v>15</v>
      </c>
      <c r="H68" s="30">
        <f t="shared" si="27"/>
        <v>84</v>
      </c>
      <c r="I68" s="24">
        <f t="shared" si="28"/>
        <v>2411.64</v>
      </c>
      <c r="J68" s="193">
        <v>15</v>
      </c>
      <c r="K68" s="193">
        <v>3</v>
      </c>
      <c r="L68" s="193"/>
      <c r="M68" s="24">
        <f t="shared" si="29"/>
        <v>18</v>
      </c>
      <c r="N68" s="24">
        <f t="shared" si="30"/>
        <v>516.78</v>
      </c>
      <c r="O68" s="193">
        <v>50</v>
      </c>
      <c r="P68" s="193">
        <v>15</v>
      </c>
      <c r="Q68" s="193"/>
      <c r="R68" s="24">
        <f t="shared" si="31"/>
        <v>65</v>
      </c>
      <c r="S68" s="24">
        <f t="shared" si="32"/>
        <v>1866.15</v>
      </c>
      <c r="T68" s="193">
        <v>15</v>
      </c>
      <c r="U68" s="193">
        <v>15</v>
      </c>
      <c r="V68" s="193"/>
      <c r="W68" s="24">
        <f t="shared" si="33"/>
        <v>30</v>
      </c>
      <c r="X68" s="24">
        <f t="shared" si="34"/>
        <v>861.30000000000007</v>
      </c>
      <c r="Y68" s="24">
        <f t="shared" si="35"/>
        <v>197</v>
      </c>
      <c r="Z68" s="206">
        <v>28.71</v>
      </c>
      <c r="AA68" s="9">
        <f t="shared" si="36"/>
        <v>5655.87</v>
      </c>
      <c r="AB68" s="34"/>
      <c r="AC68" s="280"/>
    </row>
    <row r="69" spans="1:29" s="36" customFormat="1" ht="34.5" customHeight="1">
      <c r="A69" s="63">
        <v>21</v>
      </c>
      <c r="B69" s="89" t="s">
        <v>274</v>
      </c>
      <c r="C69" s="17" t="s">
        <v>463</v>
      </c>
      <c r="D69" s="2" t="s">
        <v>23</v>
      </c>
      <c r="E69" s="192">
        <v>9</v>
      </c>
      <c r="F69" s="193"/>
      <c r="G69" s="193">
        <v>22</v>
      </c>
      <c r="H69" s="30">
        <f t="shared" si="27"/>
        <v>31</v>
      </c>
      <c r="I69" s="24">
        <f t="shared" si="28"/>
        <v>10595.49</v>
      </c>
      <c r="J69" s="193">
        <v>4</v>
      </c>
      <c r="K69" s="193">
        <v>15</v>
      </c>
      <c r="L69" s="193">
        <v>1</v>
      </c>
      <c r="M69" s="24">
        <f t="shared" si="29"/>
        <v>20</v>
      </c>
      <c r="N69" s="24">
        <f t="shared" si="30"/>
        <v>6835.8</v>
      </c>
      <c r="O69" s="193">
        <v>5</v>
      </c>
      <c r="P69" s="193"/>
      <c r="Q69" s="193">
        <v>1</v>
      </c>
      <c r="R69" s="24">
        <f t="shared" si="31"/>
        <v>6</v>
      </c>
      <c r="S69" s="24">
        <f t="shared" si="32"/>
        <v>2050.7400000000002</v>
      </c>
      <c r="T69" s="193">
        <v>2</v>
      </c>
      <c r="U69" s="193"/>
      <c r="V69" s="193">
        <v>1</v>
      </c>
      <c r="W69" s="24">
        <f t="shared" si="33"/>
        <v>3</v>
      </c>
      <c r="X69" s="24">
        <f t="shared" si="34"/>
        <v>1025.3700000000001</v>
      </c>
      <c r="Y69" s="24">
        <f t="shared" si="35"/>
        <v>60</v>
      </c>
      <c r="Z69" s="206">
        <v>341.79</v>
      </c>
      <c r="AA69" s="9">
        <f t="shared" si="36"/>
        <v>20507.400000000001</v>
      </c>
      <c r="AB69" s="34"/>
      <c r="AC69" s="280"/>
    </row>
    <row r="70" spans="1:29" s="36" customFormat="1" ht="34.5" customHeight="1">
      <c r="A70" s="68">
        <v>22</v>
      </c>
      <c r="B70" s="89" t="s">
        <v>275</v>
      </c>
      <c r="C70" s="17" t="s">
        <v>460</v>
      </c>
      <c r="D70" s="2" t="s">
        <v>23</v>
      </c>
      <c r="E70" s="192">
        <v>4</v>
      </c>
      <c r="F70" s="193"/>
      <c r="G70" s="193">
        <v>1</v>
      </c>
      <c r="H70" s="30">
        <f t="shared" si="27"/>
        <v>5</v>
      </c>
      <c r="I70" s="24">
        <f t="shared" si="28"/>
        <v>2136.15</v>
      </c>
      <c r="J70" s="193">
        <v>3</v>
      </c>
      <c r="K70" s="193"/>
      <c r="L70" s="193"/>
      <c r="M70" s="24">
        <f t="shared" si="29"/>
        <v>3</v>
      </c>
      <c r="N70" s="24">
        <f t="shared" si="30"/>
        <v>1281.69</v>
      </c>
      <c r="O70" s="193">
        <v>3</v>
      </c>
      <c r="P70" s="193"/>
      <c r="Q70" s="193"/>
      <c r="R70" s="24">
        <f t="shared" si="31"/>
        <v>3</v>
      </c>
      <c r="S70" s="24">
        <f t="shared" si="32"/>
        <v>1281.69</v>
      </c>
      <c r="T70" s="193">
        <v>1</v>
      </c>
      <c r="U70" s="193"/>
      <c r="V70" s="193"/>
      <c r="W70" s="24">
        <f t="shared" si="33"/>
        <v>1</v>
      </c>
      <c r="X70" s="24">
        <f t="shared" si="34"/>
        <v>427.23</v>
      </c>
      <c r="Y70" s="24">
        <f t="shared" si="35"/>
        <v>12</v>
      </c>
      <c r="Z70" s="206">
        <v>427.23</v>
      </c>
      <c r="AA70" s="9">
        <f t="shared" si="36"/>
        <v>5126.76</v>
      </c>
      <c r="AB70" s="34"/>
      <c r="AC70" s="280"/>
    </row>
    <row r="71" spans="1:29" s="36" customFormat="1" ht="34.5" customHeight="1">
      <c r="A71" s="63">
        <v>23</v>
      </c>
      <c r="B71" s="89" t="s">
        <v>276</v>
      </c>
      <c r="C71" s="17" t="s">
        <v>459</v>
      </c>
      <c r="D71" s="2" t="s">
        <v>20</v>
      </c>
      <c r="E71" s="192">
        <v>13</v>
      </c>
      <c r="F71" s="193"/>
      <c r="G71" s="193"/>
      <c r="H71" s="30">
        <f t="shared" si="27"/>
        <v>13</v>
      </c>
      <c r="I71" s="24">
        <f t="shared" si="28"/>
        <v>150.15</v>
      </c>
      <c r="J71" s="193">
        <v>4</v>
      </c>
      <c r="K71" s="193"/>
      <c r="L71" s="193"/>
      <c r="M71" s="24">
        <f t="shared" si="29"/>
        <v>4</v>
      </c>
      <c r="N71" s="24">
        <f t="shared" si="30"/>
        <v>46.2</v>
      </c>
      <c r="O71" s="193">
        <v>7</v>
      </c>
      <c r="P71" s="193"/>
      <c r="Q71" s="193"/>
      <c r="R71" s="24">
        <f t="shared" si="31"/>
        <v>7</v>
      </c>
      <c r="S71" s="24">
        <f t="shared" si="32"/>
        <v>80.850000000000009</v>
      </c>
      <c r="T71" s="193">
        <v>2</v>
      </c>
      <c r="U71" s="193"/>
      <c r="V71" s="193"/>
      <c r="W71" s="24">
        <f t="shared" si="33"/>
        <v>2</v>
      </c>
      <c r="X71" s="24">
        <f t="shared" si="34"/>
        <v>23.1</v>
      </c>
      <c r="Y71" s="24">
        <f t="shared" si="35"/>
        <v>26</v>
      </c>
      <c r="Z71" s="206">
        <v>11.55</v>
      </c>
      <c r="AA71" s="9">
        <f t="shared" si="36"/>
        <v>300.3</v>
      </c>
      <c r="AB71" s="34"/>
      <c r="AC71" s="280"/>
    </row>
    <row r="72" spans="1:29" s="36" customFormat="1" ht="34.5" customHeight="1">
      <c r="A72" s="63">
        <v>24</v>
      </c>
      <c r="B72" s="89" t="s">
        <v>277</v>
      </c>
      <c r="C72" s="17" t="s">
        <v>538</v>
      </c>
      <c r="D72" s="2" t="s">
        <v>20</v>
      </c>
      <c r="E72" s="192">
        <v>54</v>
      </c>
      <c r="F72" s="193">
        <v>35</v>
      </c>
      <c r="G72" s="193">
        <v>19</v>
      </c>
      <c r="H72" s="30">
        <f t="shared" si="27"/>
        <v>108</v>
      </c>
      <c r="I72" s="24">
        <f t="shared" si="28"/>
        <v>672.84</v>
      </c>
      <c r="J72" s="193">
        <f>8+15</f>
        <v>23</v>
      </c>
      <c r="K72" s="193">
        <v>15</v>
      </c>
      <c r="L72" s="193"/>
      <c r="M72" s="24">
        <f t="shared" si="29"/>
        <v>38</v>
      </c>
      <c r="N72" s="24">
        <f t="shared" si="30"/>
        <v>236.74</v>
      </c>
      <c r="O72" s="193">
        <v>41</v>
      </c>
      <c r="P72" s="193">
        <v>15</v>
      </c>
      <c r="Q72" s="193"/>
      <c r="R72" s="24">
        <f t="shared" si="31"/>
        <v>56</v>
      </c>
      <c r="S72" s="24">
        <f t="shared" si="32"/>
        <v>348.88</v>
      </c>
      <c r="T72" s="193">
        <v>21</v>
      </c>
      <c r="U72" s="193">
        <v>15</v>
      </c>
      <c r="V72" s="193"/>
      <c r="W72" s="24">
        <f t="shared" si="33"/>
        <v>36</v>
      </c>
      <c r="X72" s="24">
        <f t="shared" si="34"/>
        <v>224.28000000000003</v>
      </c>
      <c r="Y72" s="24">
        <f t="shared" si="35"/>
        <v>238</v>
      </c>
      <c r="Z72" s="206">
        <v>6.23</v>
      </c>
      <c r="AA72" s="9">
        <f t="shared" si="36"/>
        <v>1482.74</v>
      </c>
      <c r="AB72" s="34"/>
      <c r="AC72" s="280"/>
    </row>
    <row r="73" spans="1:29" s="36" customFormat="1" ht="34.5" customHeight="1">
      <c r="A73" s="68">
        <v>25</v>
      </c>
      <c r="B73" s="89" t="s">
        <v>278</v>
      </c>
      <c r="C73" s="17" t="s">
        <v>503</v>
      </c>
      <c r="D73" s="2" t="s">
        <v>23</v>
      </c>
      <c r="E73" s="192">
        <v>248</v>
      </c>
      <c r="F73" s="193">
        <v>6</v>
      </c>
      <c r="G73" s="193">
        <v>8</v>
      </c>
      <c r="H73" s="30">
        <f t="shared" si="27"/>
        <v>262</v>
      </c>
      <c r="I73" s="24">
        <f t="shared" si="28"/>
        <v>15554.939999999999</v>
      </c>
      <c r="J73" s="193">
        <v>68</v>
      </c>
      <c r="K73" s="193">
        <v>6</v>
      </c>
      <c r="L73" s="193">
        <v>4</v>
      </c>
      <c r="M73" s="24">
        <f t="shared" si="29"/>
        <v>78</v>
      </c>
      <c r="N73" s="24">
        <f t="shared" si="30"/>
        <v>4630.8599999999997</v>
      </c>
      <c r="O73" s="193">
        <v>69</v>
      </c>
      <c r="P73" s="193">
        <v>6</v>
      </c>
      <c r="Q73" s="193">
        <v>4</v>
      </c>
      <c r="R73" s="24">
        <f t="shared" si="31"/>
        <v>79</v>
      </c>
      <c r="S73" s="24">
        <f t="shared" si="32"/>
        <v>4690.2299999999996</v>
      </c>
      <c r="T73" s="193">
        <v>72</v>
      </c>
      <c r="U73" s="193">
        <v>6</v>
      </c>
      <c r="V73" s="193">
        <v>4</v>
      </c>
      <c r="W73" s="24">
        <f t="shared" si="33"/>
        <v>82</v>
      </c>
      <c r="X73" s="24">
        <f t="shared" si="34"/>
        <v>4868.34</v>
      </c>
      <c r="Y73" s="24">
        <f t="shared" si="35"/>
        <v>501</v>
      </c>
      <c r="Z73" s="206">
        <v>59.37</v>
      </c>
      <c r="AA73" s="9">
        <f t="shared" si="36"/>
        <v>29744.37</v>
      </c>
      <c r="AB73" s="34"/>
      <c r="AC73" s="280"/>
    </row>
    <row r="74" spans="1:29" s="36" customFormat="1" ht="34.5" customHeight="1">
      <c r="A74" s="63">
        <v>26</v>
      </c>
      <c r="B74" s="89" t="s">
        <v>279</v>
      </c>
      <c r="C74" s="17" t="s">
        <v>457</v>
      </c>
      <c r="D74" s="2" t="s">
        <v>20</v>
      </c>
      <c r="E74" s="192">
        <v>59</v>
      </c>
      <c r="F74" s="193"/>
      <c r="G74" s="193"/>
      <c r="H74" s="30">
        <f t="shared" si="27"/>
        <v>59</v>
      </c>
      <c r="I74" s="24">
        <f t="shared" si="28"/>
        <v>4341.8100000000004</v>
      </c>
      <c r="J74" s="193">
        <v>13</v>
      </c>
      <c r="K74" s="193"/>
      <c r="L74" s="193"/>
      <c r="M74" s="24">
        <f t="shared" si="29"/>
        <v>13</v>
      </c>
      <c r="N74" s="24">
        <f t="shared" si="30"/>
        <v>956.67000000000007</v>
      </c>
      <c r="O74" s="193">
        <v>10</v>
      </c>
      <c r="P74" s="193"/>
      <c r="Q74" s="193"/>
      <c r="R74" s="24">
        <f t="shared" si="31"/>
        <v>10</v>
      </c>
      <c r="S74" s="24">
        <f t="shared" si="32"/>
        <v>735.90000000000009</v>
      </c>
      <c r="T74" s="193">
        <v>10</v>
      </c>
      <c r="U74" s="193"/>
      <c r="V74" s="193"/>
      <c r="W74" s="24">
        <f t="shared" si="33"/>
        <v>10</v>
      </c>
      <c r="X74" s="24">
        <f t="shared" si="34"/>
        <v>735.90000000000009</v>
      </c>
      <c r="Y74" s="24">
        <f t="shared" si="35"/>
        <v>92</v>
      </c>
      <c r="Z74" s="206">
        <v>73.59</v>
      </c>
      <c r="AA74" s="9">
        <f t="shared" si="36"/>
        <v>6770.2800000000007</v>
      </c>
      <c r="AB74" s="34"/>
      <c r="AC74" s="280"/>
    </row>
    <row r="75" spans="1:29" s="36" customFormat="1" ht="34.5" customHeight="1">
      <c r="A75" s="63">
        <v>27</v>
      </c>
      <c r="B75" s="89" t="s">
        <v>280</v>
      </c>
      <c r="C75" s="17" t="s">
        <v>493</v>
      </c>
      <c r="D75" s="2" t="s">
        <v>21</v>
      </c>
      <c r="E75" s="192">
        <v>20</v>
      </c>
      <c r="F75" s="193"/>
      <c r="G75" s="193">
        <v>6</v>
      </c>
      <c r="H75" s="30">
        <f t="shared" si="27"/>
        <v>26</v>
      </c>
      <c r="I75" s="24">
        <f t="shared" si="28"/>
        <v>337.48</v>
      </c>
      <c r="J75" s="193">
        <v>1</v>
      </c>
      <c r="K75" s="193"/>
      <c r="L75" s="193"/>
      <c r="M75" s="24">
        <f t="shared" si="29"/>
        <v>1</v>
      </c>
      <c r="N75" s="24">
        <f t="shared" si="30"/>
        <v>12.98</v>
      </c>
      <c r="O75" s="193">
        <v>1</v>
      </c>
      <c r="P75" s="193"/>
      <c r="Q75" s="193"/>
      <c r="R75" s="24">
        <f t="shared" si="31"/>
        <v>1</v>
      </c>
      <c r="S75" s="24">
        <f t="shared" si="32"/>
        <v>12.98</v>
      </c>
      <c r="T75" s="193">
        <v>1</v>
      </c>
      <c r="U75" s="193"/>
      <c r="V75" s="193"/>
      <c r="W75" s="24">
        <f t="shared" si="33"/>
        <v>1</v>
      </c>
      <c r="X75" s="24">
        <f t="shared" si="34"/>
        <v>12.98</v>
      </c>
      <c r="Y75" s="24">
        <f t="shared" si="35"/>
        <v>29</v>
      </c>
      <c r="Z75" s="206">
        <v>12.98</v>
      </c>
      <c r="AA75" s="9">
        <f t="shared" si="36"/>
        <v>376.42</v>
      </c>
      <c r="AB75" s="34"/>
      <c r="AC75" s="280"/>
    </row>
    <row r="76" spans="1:29" s="36" customFormat="1" ht="34.5" customHeight="1">
      <c r="A76" s="68">
        <v>28</v>
      </c>
      <c r="B76" s="89" t="s">
        <v>281</v>
      </c>
      <c r="C76" s="17" t="s">
        <v>494</v>
      </c>
      <c r="D76" s="2" t="s">
        <v>21</v>
      </c>
      <c r="E76" s="192">
        <v>44</v>
      </c>
      <c r="F76" s="193"/>
      <c r="G76" s="193">
        <v>5</v>
      </c>
      <c r="H76" s="30">
        <f t="shared" si="27"/>
        <v>49</v>
      </c>
      <c r="I76" s="24">
        <f t="shared" si="28"/>
        <v>848.18999999999994</v>
      </c>
      <c r="J76" s="193"/>
      <c r="K76" s="193"/>
      <c r="L76" s="193"/>
      <c r="M76" s="24">
        <f t="shared" si="29"/>
        <v>0</v>
      </c>
      <c r="N76" s="24">
        <f t="shared" si="30"/>
        <v>0</v>
      </c>
      <c r="O76" s="193">
        <v>24</v>
      </c>
      <c r="P76" s="193"/>
      <c r="Q76" s="193"/>
      <c r="R76" s="24">
        <f t="shared" si="31"/>
        <v>24</v>
      </c>
      <c r="S76" s="24">
        <f t="shared" si="32"/>
        <v>415.43999999999994</v>
      </c>
      <c r="T76" s="193"/>
      <c r="U76" s="193"/>
      <c r="V76" s="193"/>
      <c r="W76" s="24">
        <f t="shared" si="33"/>
        <v>0</v>
      </c>
      <c r="X76" s="24">
        <f t="shared" si="34"/>
        <v>0</v>
      </c>
      <c r="Y76" s="24">
        <f t="shared" si="35"/>
        <v>73</v>
      </c>
      <c r="Z76" s="206">
        <v>17.309999999999999</v>
      </c>
      <c r="AA76" s="9">
        <f t="shared" si="36"/>
        <v>1263.6299999999999</v>
      </c>
      <c r="AB76" s="34"/>
      <c r="AC76" s="280"/>
    </row>
    <row r="77" spans="1:29" s="36" customFormat="1" ht="34.5" customHeight="1">
      <c r="A77" s="63">
        <v>29</v>
      </c>
      <c r="B77" s="89" t="s">
        <v>282</v>
      </c>
      <c r="C77" s="17" t="s">
        <v>487</v>
      </c>
      <c r="D77" s="2" t="s">
        <v>31</v>
      </c>
      <c r="E77" s="192">
        <v>50</v>
      </c>
      <c r="F77" s="193">
        <v>11</v>
      </c>
      <c r="G77" s="193">
        <v>1</v>
      </c>
      <c r="H77" s="30">
        <f t="shared" si="27"/>
        <v>62</v>
      </c>
      <c r="I77" s="24">
        <f t="shared" si="28"/>
        <v>16027</v>
      </c>
      <c r="J77" s="193">
        <v>7</v>
      </c>
      <c r="K77" s="193">
        <v>6</v>
      </c>
      <c r="L77" s="193">
        <v>1</v>
      </c>
      <c r="M77" s="24">
        <f t="shared" si="29"/>
        <v>14</v>
      </c>
      <c r="N77" s="24">
        <f t="shared" si="30"/>
        <v>3619</v>
      </c>
      <c r="O77" s="193">
        <v>34</v>
      </c>
      <c r="P77" s="193">
        <v>8</v>
      </c>
      <c r="Q77" s="193">
        <v>1</v>
      </c>
      <c r="R77" s="24">
        <f t="shared" si="31"/>
        <v>43</v>
      </c>
      <c r="S77" s="24">
        <f t="shared" si="32"/>
        <v>11115.5</v>
      </c>
      <c r="T77" s="193">
        <v>7</v>
      </c>
      <c r="U77" s="193">
        <v>6</v>
      </c>
      <c r="V77" s="193">
        <v>1</v>
      </c>
      <c r="W77" s="24">
        <f t="shared" si="33"/>
        <v>14</v>
      </c>
      <c r="X77" s="24">
        <f t="shared" si="34"/>
        <v>3619</v>
      </c>
      <c r="Y77" s="24">
        <f t="shared" si="35"/>
        <v>133</v>
      </c>
      <c r="Z77" s="206">
        <v>258.5</v>
      </c>
      <c r="AA77" s="9">
        <f t="shared" si="36"/>
        <v>34380.5</v>
      </c>
      <c r="AB77" s="34"/>
      <c r="AC77" s="280"/>
    </row>
    <row r="78" spans="1:29" s="36" customFormat="1" ht="34.5" customHeight="1">
      <c r="A78" s="63">
        <v>30</v>
      </c>
      <c r="B78" s="89" t="s">
        <v>283</v>
      </c>
      <c r="C78" s="17" t="s">
        <v>488</v>
      </c>
      <c r="D78" s="2" t="s">
        <v>31</v>
      </c>
      <c r="E78" s="192">
        <v>48</v>
      </c>
      <c r="F78" s="193">
        <v>11</v>
      </c>
      <c r="G78" s="193">
        <v>4</v>
      </c>
      <c r="H78" s="30">
        <f t="shared" si="27"/>
        <v>63</v>
      </c>
      <c r="I78" s="24">
        <f t="shared" si="28"/>
        <v>19079.550000000003</v>
      </c>
      <c r="J78" s="193">
        <v>6</v>
      </c>
      <c r="K78" s="193">
        <v>6</v>
      </c>
      <c r="L78" s="193">
        <v>3</v>
      </c>
      <c r="M78" s="24">
        <f t="shared" si="29"/>
        <v>15</v>
      </c>
      <c r="N78" s="24">
        <f t="shared" si="30"/>
        <v>4542.75</v>
      </c>
      <c r="O78" s="193">
        <v>32</v>
      </c>
      <c r="P78" s="193">
        <v>6</v>
      </c>
      <c r="Q78" s="193">
        <v>4</v>
      </c>
      <c r="R78" s="24">
        <f t="shared" si="31"/>
        <v>42</v>
      </c>
      <c r="S78" s="24">
        <f t="shared" si="32"/>
        <v>12719.7</v>
      </c>
      <c r="T78" s="193">
        <v>6</v>
      </c>
      <c r="U78" s="193">
        <v>6</v>
      </c>
      <c r="V78" s="193">
        <v>3</v>
      </c>
      <c r="W78" s="24">
        <f t="shared" si="33"/>
        <v>15</v>
      </c>
      <c r="X78" s="24">
        <f t="shared" si="34"/>
        <v>4542.75</v>
      </c>
      <c r="Y78" s="24">
        <f t="shared" si="35"/>
        <v>135</v>
      </c>
      <c r="Z78" s="206">
        <v>302.85000000000002</v>
      </c>
      <c r="AA78" s="9">
        <f t="shared" si="36"/>
        <v>40884.75</v>
      </c>
      <c r="AB78" s="34"/>
      <c r="AC78" s="280"/>
    </row>
    <row r="79" spans="1:29" s="36" customFormat="1" ht="34.5" customHeight="1">
      <c r="A79" s="68">
        <v>31</v>
      </c>
      <c r="B79" s="89" t="s">
        <v>284</v>
      </c>
      <c r="C79" s="17" t="s">
        <v>489</v>
      </c>
      <c r="D79" s="2" t="s">
        <v>29</v>
      </c>
      <c r="E79" s="192">
        <v>7</v>
      </c>
      <c r="F79" s="193">
        <v>8</v>
      </c>
      <c r="G79" s="193"/>
      <c r="H79" s="30">
        <f t="shared" si="27"/>
        <v>15</v>
      </c>
      <c r="I79" s="24">
        <f t="shared" si="28"/>
        <v>2668.7999999999997</v>
      </c>
      <c r="J79" s="193"/>
      <c r="K79" s="193">
        <v>1</v>
      </c>
      <c r="L79" s="193"/>
      <c r="M79" s="24">
        <f t="shared" si="29"/>
        <v>1</v>
      </c>
      <c r="N79" s="24">
        <f t="shared" si="30"/>
        <v>177.92</v>
      </c>
      <c r="O79" s="193"/>
      <c r="P79" s="193">
        <v>3</v>
      </c>
      <c r="Q79" s="193"/>
      <c r="R79" s="24">
        <f t="shared" si="31"/>
        <v>3</v>
      </c>
      <c r="S79" s="24">
        <f t="shared" si="32"/>
        <v>533.76</v>
      </c>
      <c r="T79" s="193"/>
      <c r="U79" s="193">
        <v>1</v>
      </c>
      <c r="V79" s="193"/>
      <c r="W79" s="24">
        <f t="shared" si="33"/>
        <v>1</v>
      </c>
      <c r="X79" s="24">
        <f t="shared" si="34"/>
        <v>177.92</v>
      </c>
      <c r="Y79" s="24">
        <f t="shared" si="35"/>
        <v>20</v>
      </c>
      <c r="Z79" s="206">
        <v>177.92</v>
      </c>
      <c r="AA79" s="9">
        <f t="shared" si="36"/>
        <v>3558.3999999999996</v>
      </c>
      <c r="AB79" s="34"/>
      <c r="AC79" s="280"/>
    </row>
    <row r="80" spans="1:29" s="36" customFormat="1" ht="34.5" customHeight="1">
      <c r="A80" s="63">
        <v>32</v>
      </c>
      <c r="B80" s="89" t="s">
        <v>285</v>
      </c>
      <c r="C80" s="17" t="s">
        <v>490</v>
      </c>
      <c r="D80" s="2" t="s">
        <v>29</v>
      </c>
      <c r="E80" s="192">
        <v>109</v>
      </c>
      <c r="F80" s="193">
        <v>8</v>
      </c>
      <c r="G80" s="193">
        <v>3</v>
      </c>
      <c r="H80" s="30">
        <f t="shared" si="27"/>
        <v>120</v>
      </c>
      <c r="I80" s="24">
        <f t="shared" si="28"/>
        <v>26672.400000000001</v>
      </c>
      <c r="J80" s="193"/>
      <c r="K80" s="193">
        <v>1</v>
      </c>
      <c r="L80" s="193">
        <v>2</v>
      </c>
      <c r="M80" s="24">
        <f t="shared" si="29"/>
        <v>3</v>
      </c>
      <c r="N80" s="24">
        <f t="shared" si="30"/>
        <v>666.81000000000006</v>
      </c>
      <c r="O80" s="193"/>
      <c r="P80" s="193">
        <v>3</v>
      </c>
      <c r="Q80" s="193">
        <v>3</v>
      </c>
      <c r="R80" s="24">
        <f t="shared" si="31"/>
        <v>6</v>
      </c>
      <c r="S80" s="24">
        <f t="shared" si="32"/>
        <v>1333.6200000000001</v>
      </c>
      <c r="T80" s="193">
        <v>1</v>
      </c>
      <c r="U80" s="193"/>
      <c r="V80" s="193">
        <v>2</v>
      </c>
      <c r="W80" s="24">
        <f t="shared" si="33"/>
        <v>3</v>
      </c>
      <c r="X80" s="24">
        <f t="shared" si="34"/>
        <v>666.81000000000006</v>
      </c>
      <c r="Y80" s="24">
        <f t="shared" si="35"/>
        <v>132</v>
      </c>
      <c r="Z80" s="206">
        <v>222.27</v>
      </c>
      <c r="AA80" s="9">
        <f t="shared" si="36"/>
        <v>29339.640000000003</v>
      </c>
      <c r="AB80" s="34"/>
      <c r="AC80" s="280"/>
    </row>
    <row r="81" spans="1:29" s="36" customFormat="1" ht="34.5" customHeight="1">
      <c r="A81" s="63">
        <v>33</v>
      </c>
      <c r="B81" s="89" t="s">
        <v>286</v>
      </c>
      <c r="C81" s="17" t="s">
        <v>495</v>
      </c>
      <c r="D81" s="2" t="s">
        <v>23</v>
      </c>
      <c r="E81" s="192">
        <v>16</v>
      </c>
      <c r="F81" s="193"/>
      <c r="G81" s="193"/>
      <c r="H81" s="30">
        <f t="shared" si="27"/>
        <v>16</v>
      </c>
      <c r="I81" s="24">
        <f t="shared" si="28"/>
        <v>12425.44</v>
      </c>
      <c r="J81" s="193"/>
      <c r="K81" s="193"/>
      <c r="L81" s="193"/>
      <c r="M81" s="24">
        <f t="shared" si="29"/>
        <v>0</v>
      </c>
      <c r="N81" s="24">
        <f t="shared" si="30"/>
        <v>0</v>
      </c>
      <c r="O81" s="193">
        <v>1</v>
      </c>
      <c r="P81" s="193"/>
      <c r="Q81" s="193"/>
      <c r="R81" s="24">
        <f t="shared" si="31"/>
        <v>1</v>
      </c>
      <c r="S81" s="24">
        <f t="shared" si="32"/>
        <v>776.59</v>
      </c>
      <c r="T81" s="193"/>
      <c r="U81" s="193"/>
      <c r="V81" s="193"/>
      <c r="W81" s="24">
        <f t="shared" si="33"/>
        <v>0</v>
      </c>
      <c r="X81" s="24">
        <f t="shared" si="34"/>
        <v>0</v>
      </c>
      <c r="Y81" s="24">
        <f t="shared" si="35"/>
        <v>17</v>
      </c>
      <c r="Z81" s="206">
        <v>776.59</v>
      </c>
      <c r="AA81" s="9">
        <f t="shared" si="36"/>
        <v>13202.03</v>
      </c>
      <c r="AB81" s="34"/>
      <c r="AC81" s="280"/>
    </row>
    <row r="82" spans="1:29" s="36" customFormat="1" ht="34.5" customHeight="1">
      <c r="A82" s="68">
        <v>34</v>
      </c>
      <c r="B82" s="89" t="s">
        <v>287</v>
      </c>
      <c r="C82" s="17" t="s">
        <v>491</v>
      </c>
      <c r="D82" s="2" t="s">
        <v>29</v>
      </c>
      <c r="E82" s="192">
        <v>10</v>
      </c>
      <c r="F82" s="193"/>
      <c r="G82" s="193"/>
      <c r="H82" s="30">
        <f t="shared" si="27"/>
        <v>10</v>
      </c>
      <c r="I82" s="24">
        <f t="shared" si="28"/>
        <v>2260.5</v>
      </c>
      <c r="J82" s="193">
        <v>2</v>
      </c>
      <c r="K82" s="193"/>
      <c r="L82" s="193"/>
      <c r="M82" s="24">
        <f t="shared" si="29"/>
        <v>2</v>
      </c>
      <c r="N82" s="24">
        <f t="shared" si="30"/>
        <v>452.1</v>
      </c>
      <c r="O82" s="193">
        <v>67</v>
      </c>
      <c r="P82" s="193">
        <v>1</v>
      </c>
      <c r="Q82" s="193"/>
      <c r="R82" s="24">
        <f t="shared" si="31"/>
        <v>68</v>
      </c>
      <c r="S82" s="24">
        <f t="shared" si="32"/>
        <v>15371.400000000001</v>
      </c>
      <c r="T82" s="193"/>
      <c r="U82" s="193"/>
      <c r="V82" s="193"/>
      <c r="W82" s="24">
        <f t="shared" si="33"/>
        <v>0</v>
      </c>
      <c r="X82" s="24">
        <f t="shared" si="34"/>
        <v>0</v>
      </c>
      <c r="Y82" s="24">
        <f t="shared" si="35"/>
        <v>80</v>
      </c>
      <c r="Z82" s="206">
        <v>226.05</v>
      </c>
      <c r="AA82" s="9">
        <f t="shared" si="36"/>
        <v>18084</v>
      </c>
      <c r="AB82" s="34"/>
      <c r="AC82" s="280"/>
    </row>
    <row r="83" spans="1:29" s="36" customFormat="1" ht="34.5" customHeight="1">
      <c r="A83" s="63">
        <v>35</v>
      </c>
      <c r="B83" s="89" t="s">
        <v>288</v>
      </c>
      <c r="C83" s="17" t="s">
        <v>492</v>
      </c>
      <c r="D83" s="2" t="s">
        <v>29</v>
      </c>
      <c r="E83" s="192">
        <v>58</v>
      </c>
      <c r="F83" s="193"/>
      <c r="G83" s="193"/>
      <c r="H83" s="30">
        <f t="shared" si="27"/>
        <v>58</v>
      </c>
      <c r="I83" s="24">
        <f t="shared" si="28"/>
        <v>12086.039999999999</v>
      </c>
      <c r="J83" s="193">
        <v>46</v>
      </c>
      <c r="K83" s="193"/>
      <c r="L83" s="193"/>
      <c r="M83" s="24">
        <f t="shared" si="29"/>
        <v>46</v>
      </c>
      <c r="N83" s="24">
        <f t="shared" si="30"/>
        <v>9585.48</v>
      </c>
      <c r="O83" s="193">
        <v>51</v>
      </c>
      <c r="P83" s="193">
        <v>1</v>
      </c>
      <c r="Q83" s="193"/>
      <c r="R83" s="24">
        <f t="shared" si="31"/>
        <v>52</v>
      </c>
      <c r="S83" s="24">
        <f t="shared" si="32"/>
        <v>10835.76</v>
      </c>
      <c r="T83" s="193">
        <v>37</v>
      </c>
      <c r="U83" s="193"/>
      <c r="V83" s="193"/>
      <c r="W83" s="24">
        <f t="shared" si="33"/>
        <v>37</v>
      </c>
      <c r="X83" s="24">
        <f t="shared" si="34"/>
        <v>7710.0599999999995</v>
      </c>
      <c r="Y83" s="24">
        <f t="shared" si="35"/>
        <v>193</v>
      </c>
      <c r="Z83" s="206">
        <v>208.38</v>
      </c>
      <c r="AA83" s="9">
        <f t="shared" si="36"/>
        <v>40217.339999999997</v>
      </c>
      <c r="AB83" s="34"/>
      <c r="AC83" s="280"/>
    </row>
    <row r="84" spans="1:29" s="36" customFormat="1" ht="34.5" customHeight="1">
      <c r="A84" s="63">
        <v>36</v>
      </c>
      <c r="B84" s="89" t="s">
        <v>289</v>
      </c>
      <c r="C84" s="17" t="s">
        <v>432</v>
      </c>
      <c r="D84" s="2" t="s">
        <v>32</v>
      </c>
      <c r="E84" s="192">
        <v>84</v>
      </c>
      <c r="F84" s="193">
        <v>3</v>
      </c>
      <c r="G84" s="193">
        <v>3</v>
      </c>
      <c r="H84" s="30">
        <f t="shared" si="27"/>
        <v>90</v>
      </c>
      <c r="I84" s="24">
        <f t="shared" si="28"/>
        <v>4475.7</v>
      </c>
      <c r="J84" s="193">
        <v>26</v>
      </c>
      <c r="K84" s="193">
        <v>4</v>
      </c>
      <c r="L84" s="193">
        <v>1</v>
      </c>
      <c r="M84" s="24">
        <f t="shared" si="29"/>
        <v>31</v>
      </c>
      <c r="N84" s="24">
        <f t="shared" si="30"/>
        <v>1541.6299999999999</v>
      </c>
      <c r="O84" s="193">
        <v>54</v>
      </c>
      <c r="P84" s="193">
        <v>3</v>
      </c>
      <c r="Q84" s="193">
        <v>1</v>
      </c>
      <c r="R84" s="24">
        <f t="shared" si="31"/>
        <v>58</v>
      </c>
      <c r="S84" s="24">
        <f t="shared" si="32"/>
        <v>2884.3399999999997</v>
      </c>
      <c r="T84" s="193">
        <v>23</v>
      </c>
      <c r="U84" s="193">
        <v>3</v>
      </c>
      <c r="V84" s="193">
        <v>1</v>
      </c>
      <c r="W84" s="24">
        <f t="shared" si="33"/>
        <v>27</v>
      </c>
      <c r="X84" s="24">
        <f t="shared" si="34"/>
        <v>1342.7099999999998</v>
      </c>
      <c r="Y84" s="24">
        <f t="shared" si="35"/>
        <v>206</v>
      </c>
      <c r="Z84" s="206">
        <v>49.73</v>
      </c>
      <c r="AA84" s="9">
        <f t="shared" si="36"/>
        <v>10244.379999999999</v>
      </c>
      <c r="AB84" s="34"/>
      <c r="AC84" s="280"/>
    </row>
    <row r="85" spans="1:29" s="36" customFormat="1" ht="34.5" customHeight="1">
      <c r="A85" s="68">
        <v>37</v>
      </c>
      <c r="B85" s="89" t="s">
        <v>290</v>
      </c>
      <c r="C85" s="17" t="s">
        <v>485</v>
      </c>
      <c r="D85" s="2" t="s">
        <v>23</v>
      </c>
      <c r="E85" s="192">
        <v>5</v>
      </c>
      <c r="F85" s="193"/>
      <c r="G85" s="193"/>
      <c r="H85" s="30">
        <f t="shared" si="27"/>
        <v>5</v>
      </c>
      <c r="I85" s="24">
        <f t="shared" si="28"/>
        <v>268.7</v>
      </c>
      <c r="J85" s="193"/>
      <c r="K85" s="193"/>
      <c r="L85" s="193"/>
      <c r="M85" s="24">
        <f t="shared" si="29"/>
        <v>0</v>
      </c>
      <c r="N85" s="24">
        <f t="shared" si="30"/>
        <v>0</v>
      </c>
      <c r="O85" s="193">
        <v>5</v>
      </c>
      <c r="P85" s="193"/>
      <c r="Q85" s="193"/>
      <c r="R85" s="24">
        <f t="shared" si="31"/>
        <v>5</v>
      </c>
      <c r="S85" s="24">
        <f t="shared" si="32"/>
        <v>268.7</v>
      </c>
      <c r="T85" s="193"/>
      <c r="U85" s="193"/>
      <c r="V85" s="193"/>
      <c r="W85" s="24">
        <f t="shared" si="33"/>
        <v>0</v>
      </c>
      <c r="X85" s="24">
        <f t="shared" si="34"/>
        <v>0</v>
      </c>
      <c r="Y85" s="24">
        <f t="shared" si="35"/>
        <v>10</v>
      </c>
      <c r="Z85" s="206">
        <v>53.74</v>
      </c>
      <c r="AA85" s="9">
        <f t="shared" si="36"/>
        <v>537.4</v>
      </c>
      <c r="AB85" s="34"/>
      <c r="AC85" s="280"/>
    </row>
    <row r="86" spans="1:29" s="36" customFormat="1" ht="34.5" customHeight="1">
      <c r="A86" s="63">
        <v>38</v>
      </c>
      <c r="B86" s="89" t="s">
        <v>291</v>
      </c>
      <c r="C86" s="17" t="s">
        <v>417</v>
      </c>
      <c r="D86" s="2" t="s">
        <v>31</v>
      </c>
      <c r="E86" s="192">
        <v>1</v>
      </c>
      <c r="F86" s="193"/>
      <c r="G86" s="193"/>
      <c r="H86" s="30">
        <f t="shared" si="27"/>
        <v>1</v>
      </c>
      <c r="I86" s="24">
        <f t="shared" si="28"/>
        <v>676</v>
      </c>
      <c r="J86" s="193">
        <v>1</v>
      </c>
      <c r="K86" s="193"/>
      <c r="L86" s="193"/>
      <c r="M86" s="24">
        <f t="shared" si="29"/>
        <v>1</v>
      </c>
      <c r="N86" s="24">
        <f t="shared" si="30"/>
        <v>676</v>
      </c>
      <c r="O86" s="193">
        <v>1</v>
      </c>
      <c r="P86" s="193"/>
      <c r="Q86" s="193"/>
      <c r="R86" s="24">
        <f t="shared" si="31"/>
        <v>1</v>
      </c>
      <c r="S86" s="24">
        <f t="shared" si="32"/>
        <v>676</v>
      </c>
      <c r="T86" s="193">
        <v>1</v>
      </c>
      <c r="U86" s="193"/>
      <c r="V86" s="193"/>
      <c r="W86" s="24">
        <f t="shared" si="33"/>
        <v>1</v>
      </c>
      <c r="X86" s="24">
        <f t="shared" si="34"/>
        <v>676</v>
      </c>
      <c r="Y86" s="24">
        <f t="shared" si="35"/>
        <v>4</v>
      </c>
      <c r="Z86" s="206">
        <v>676</v>
      </c>
      <c r="AA86" s="9">
        <f t="shared" si="36"/>
        <v>2704</v>
      </c>
      <c r="AB86" s="34"/>
      <c r="AC86" s="280"/>
    </row>
    <row r="87" spans="1:29" s="36" customFormat="1" ht="34.5" customHeight="1">
      <c r="A87" s="63">
        <v>39</v>
      </c>
      <c r="B87" s="89" t="s">
        <v>292</v>
      </c>
      <c r="C87" s="17" t="s">
        <v>458</v>
      </c>
      <c r="D87" s="2" t="s">
        <v>20</v>
      </c>
      <c r="E87" s="192">
        <v>4</v>
      </c>
      <c r="F87" s="193"/>
      <c r="G87" s="193"/>
      <c r="H87" s="30">
        <f t="shared" si="27"/>
        <v>4</v>
      </c>
      <c r="I87" s="24">
        <f t="shared" si="28"/>
        <v>173.04</v>
      </c>
      <c r="J87" s="193"/>
      <c r="K87" s="193"/>
      <c r="L87" s="193"/>
      <c r="M87" s="24">
        <f t="shared" si="29"/>
        <v>0</v>
      </c>
      <c r="N87" s="24">
        <f t="shared" si="30"/>
        <v>0</v>
      </c>
      <c r="O87" s="193"/>
      <c r="P87" s="193"/>
      <c r="Q87" s="193"/>
      <c r="R87" s="24">
        <f t="shared" si="31"/>
        <v>0</v>
      </c>
      <c r="S87" s="24">
        <f t="shared" si="32"/>
        <v>0</v>
      </c>
      <c r="T87" s="193"/>
      <c r="U87" s="193"/>
      <c r="V87" s="193"/>
      <c r="W87" s="24">
        <f t="shared" si="33"/>
        <v>0</v>
      </c>
      <c r="X87" s="24">
        <f t="shared" si="34"/>
        <v>0</v>
      </c>
      <c r="Y87" s="24">
        <f t="shared" si="35"/>
        <v>4</v>
      </c>
      <c r="Z87" s="206">
        <v>43.26</v>
      </c>
      <c r="AA87" s="9">
        <f t="shared" si="36"/>
        <v>173.04</v>
      </c>
      <c r="AB87" s="34"/>
      <c r="AC87" s="280"/>
    </row>
    <row r="88" spans="1:29" s="36" customFormat="1" ht="34.5" customHeight="1">
      <c r="A88" s="68">
        <v>40</v>
      </c>
      <c r="B88" s="89" t="s">
        <v>293</v>
      </c>
      <c r="C88" s="17" t="s">
        <v>482</v>
      </c>
      <c r="D88" s="2" t="s">
        <v>21</v>
      </c>
      <c r="E88" s="192">
        <v>98</v>
      </c>
      <c r="F88" s="193">
        <v>3</v>
      </c>
      <c r="G88" s="193">
        <v>5</v>
      </c>
      <c r="H88" s="30">
        <f t="shared" si="27"/>
        <v>106</v>
      </c>
      <c r="I88" s="24">
        <f t="shared" si="28"/>
        <v>3918.8199999999997</v>
      </c>
      <c r="J88" s="193">
        <f>19+15</f>
        <v>34</v>
      </c>
      <c r="K88" s="193">
        <v>3</v>
      </c>
      <c r="L88" s="193">
        <v>5</v>
      </c>
      <c r="M88" s="24">
        <f t="shared" si="29"/>
        <v>42</v>
      </c>
      <c r="N88" s="24">
        <f t="shared" si="30"/>
        <v>1552.74</v>
      </c>
      <c r="O88" s="193">
        <v>81</v>
      </c>
      <c r="P88" s="193">
        <v>3</v>
      </c>
      <c r="Q88" s="193">
        <v>5</v>
      </c>
      <c r="R88" s="24">
        <f t="shared" si="31"/>
        <v>89</v>
      </c>
      <c r="S88" s="24">
        <f t="shared" si="32"/>
        <v>3290.33</v>
      </c>
      <c r="T88" s="193">
        <f>19+15</f>
        <v>34</v>
      </c>
      <c r="U88" s="193">
        <v>3</v>
      </c>
      <c r="V88" s="193">
        <v>5</v>
      </c>
      <c r="W88" s="24">
        <f t="shared" si="33"/>
        <v>42</v>
      </c>
      <c r="X88" s="24">
        <f t="shared" si="34"/>
        <v>1552.74</v>
      </c>
      <c r="Y88" s="24">
        <f t="shared" si="35"/>
        <v>279</v>
      </c>
      <c r="Z88" s="206">
        <v>36.97</v>
      </c>
      <c r="AA88" s="9">
        <f t="shared" si="36"/>
        <v>10314.629999999999</v>
      </c>
      <c r="AB88" s="34"/>
      <c r="AC88" s="280"/>
    </row>
    <row r="89" spans="1:29" s="36" customFormat="1" ht="34.5" customHeight="1">
      <c r="A89" s="63">
        <v>41</v>
      </c>
      <c r="B89" s="89" t="s">
        <v>294</v>
      </c>
      <c r="C89" s="17" t="s">
        <v>478</v>
      </c>
      <c r="D89" s="2" t="s">
        <v>20</v>
      </c>
      <c r="E89" s="192">
        <v>86</v>
      </c>
      <c r="F89" s="193">
        <v>14</v>
      </c>
      <c r="G89" s="193">
        <v>8</v>
      </c>
      <c r="H89" s="30">
        <f t="shared" si="27"/>
        <v>108</v>
      </c>
      <c r="I89" s="24">
        <f t="shared" si="28"/>
        <v>1154.52</v>
      </c>
      <c r="J89" s="193">
        <v>42</v>
      </c>
      <c r="K89" s="193">
        <v>7</v>
      </c>
      <c r="L89" s="193">
        <v>3</v>
      </c>
      <c r="M89" s="24">
        <f t="shared" si="29"/>
        <v>52</v>
      </c>
      <c r="N89" s="24">
        <f t="shared" si="30"/>
        <v>555.88</v>
      </c>
      <c r="O89" s="193">
        <v>49</v>
      </c>
      <c r="P89" s="193">
        <v>16</v>
      </c>
      <c r="Q89" s="193">
        <v>4</v>
      </c>
      <c r="R89" s="24">
        <f t="shared" si="31"/>
        <v>69</v>
      </c>
      <c r="S89" s="24">
        <f t="shared" si="32"/>
        <v>737.61</v>
      </c>
      <c r="T89" s="193">
        <v>33</v>
      </c>
      <c r="U89" s="193">
        <v>9</v>
      </c>
      <c r="V89" s="193">
        <v>2</v>
      </c>
      <c r="W89" s="24">
        <f t="shared" si="33"/>
        <v>44</v>
      </c>
      <c r="X89" s="24">
        <f t="shared" si="34"/>
        <v>470.35999999999996</v>
      </c>
      <c r="Y89" s="24">
        <f t="shared" si="35"/>
        <v>273</v>
      </c>
      <c r="Z89" s="206">
        <v>10.69</v>
      </c>
      <c r="AA89" s="9">
        <f t="shared" si="36"/>
        <v>2918.37</v>
      </c>
      <c r="AB89" s="34"/>
      <c r="AC89" s="280"/>
    </row>
    <row r="90" spans="1:29" s="36" customFormat="1" ht="34.5" customHeight="1">
      <c r="A90" s="63">
        <v>42</v>
      </c>
      <c r="B90" s="89" t="s">
        <v>295</v>
      </c>
      <c r="C90" s="17" t="s">
        <v>479</v>
      </c>
      <c r="D90" s="2" t="s">
        <v>20</v>
      </c>
      <c r="E90" s="192">
        <v>30</v>
      </c>
      <c r="F90" s="193">
        <v>8</v>
      </c>
      <c r="G90" s="193">
        <v>6</v>
      </c>
      <c r="H90" s="30">
        <f t="shared" si="27"/>
        <v>44</v>
      </c>
      <c r="I90" s="24">
        <f t="shared" si="28"/>
        <v>470.35999999999996</v>
      </c>
      <c r="J90" s="193">
        <v>15</v>
      </c>
      <c r="K90" s="193">
        <v>4</v>
      </c>
      <c r="L90" s="193"/>
      <c r="M90" s="24">
        <f t="shared" si="29"/>
        <v>19</v>
      </c>
      <c r="N90" s="24">
        <f t="shared" si="30"/>
        <v>203.10999999999999</v>
      </c>
      <c r="O90" s="193">
        <v>19</v>
      </c>
      <c r="P90" s="193">
        <v>10</v>
      </c>
      <c r="Q90" s="193">
        <v>2</v>
      </c>
      <c r="R90" s="24">
        <f t="shared" si="31"/>
        <v>31</v>
      </c>
      <c r="S90" s="24">
        <f t="shared" si="32"/>
        <v>331.39</v>
      </c>
      <c r="T90" s="193">
        <v>16</v>
      </c>
      <c r="U90" s="193">
        <v>4</v>
      </c>
      <c r="V90" s="193">
        <v>3</v>
      </c>
      <c r="W90" s="24">
        <f t="shared" si="33"/>
        <v>23</v>
      </c>
      <c r="X90" s="24">
        <f t="shared" si="34"/>
        <v>245.86999999999998</v>
      </c>
      <c r="Y90" s="24">
        <f t="shared" si="35"/>
        <v>117</v>
      </c>
      <c r="Z90" s="206">
        <v>10.69</v>
      </c>
      <c r="AA90" s="9">
        <f t="shared" si="36"/>
        <v>1250.73</v>
      </c>
      <c r="AB90" s="34"/>
      <c r="AC90" s="280"/>
    </row>
    <row r="91" spans="1:29" s="36" customFormat="1" ht="34.5" customHeight="1">
      <c r="A91" s="68">
        <v>43</v>
      </c>
      <c r="B91" s="89" t="s">
        <v>296</v>
      </c>
      <c r="C91" s="17" t="s">
        <v>480</v>
      </c>
      <c r="D91" s="2" t="s">
        <v>20</v>
      </c>
      <c r="E91" s="192">
        <v>23</v>
      </c>
      <c r="F91" s="193">
        <v>12</v>
      </c>
      <c r="G91" s="193">
        <v>14</v>
      </c>
      <c r="H91" s="30">
        <f t="shared" si="27"/>
        <v>49</v>
      </c>
      <c r="I91" s="24">
        <f t="shared" si="28"/>
        <v>523.80999999999995</v>
      </c>
      <c r="J91" s="193">
        <v>9</v>
      </c>
      <c r="K91" s="193">
        <v>6</v>
      </c>
      <c r="L91" s="193">
        <v>10</v>
      </c>
      <c r="M91" s="24">
        <f t="shared" si="29"/>
        <v>25</v>
      </c>
      <c r="N91" s="24">
        <f t="shared" si="30"/>
        <v>267.25</v>
      </c>
      <c r="O91" s="193">
        <v>1</v>
      </c>
      <c r="P91" s="193">
        <v>12</v>
      </c>
      <c r="Q91" s="193">
        <v>12</v>
      </c>
      <c r="R91" s="24">
        <f t="shared" si="31"/>
        <v>25</v>
      </c>
      <c r="S91" s="24">
        <f t="shared" si="32"/>
        <v>267.25</v>
      </c>
      <c r="T91" s="193">
        <v>9</v>
      </c>
      <c r="U91" s="193">
        <v>6</v>
      </c>
      <c r="V91" s="193">
        <v>10</v>
      </c>
      <c r="W91" s="24">
        <f t="shared" si="33"/>
        <v>25</v>
      </c>
      <c r="X91" s="24">
        <f t="shared" si="34"/>
        <v>267.25</v>
      </c>
      <c r="Y91" s="24">
        <f t="shared" si="35"/>
        <v>124</v>
      </c>
      <c r="Z91" s="206">
        <v>10.69</v>
      </c>
      <c r="AA91" s="9">
        <f t="shared" si="36"/>
        <v>1325.56</v>
      </c>
      <c r="AB91" s="34"/>
      <c r="AC91" s="280"/>
    </row>
    <row r="92" spans="1:29" s="36" customFormat="1" ht="34.5" customHeight="1">
      <c r="A92" s="63">
        <v>44</v>
      </c>
      <c r="B92" s="89" t="s">
        <v>297</v>
      </c>
      <c r="C92" s="17" t="s">
        <v>475</v>
      </c>
      <c r="D92" s="2" t="s">
        <v>20</v>
      </c>
      <c r="E92" s="192">
        <v>129</v>
      </c>
      <c r="F92" s="193">
        <v>57</v>
      </c>
      <c r="G92" s="193">
        <v>14</v>
      </c>
      <c r="H92" s="30">
        <f t="shared" si="27"/>
        <v>200</v>
      </c>
      <c r="I92" s="24">
        <f t="shared" si="28"/>
        <v>2007.9999999999998</v>
      </c>
      <c r="J92" s="193">
        <v>69</v>
      </c>
      <c r="K92" s="193">
        <v>52</v>
      </c>
      <c r="L92" s="193">
        <v>8</v>
      </c>
      <c r="M92" s="24">
        <f t="shared" si="29"/>
        <v>129</v>
      </c>
      <c r="N92" s="24">
        <f t="shared" si="30"/>
        <v>1295.1599999999999</v>
      </c>
      <c r="O92" s="193">
        <v>79</v>
      </c>
      <c r="P92" s="193">
        <v>58</v>
      </c>
      <c r="Q92" s="193">
        <v>8</v>
      </c>
      <c r="R92" s="24">
        <f t="shared" si="31"/>
        <v>145</v>
      </c>
      <c r="S92" s="24">
        <f t="shared" si="32"/>
        <v>1455.8</v>
      </c>
      <c r="T92" s="193">
        <v>53</v>
      </c>
      <c r="U92" s="193">
        <v>52</v>
      </c>
      <c r="V92" s="193">
        <v>8</v>
      </c>
      <c r="W92" s="24">
        <f t="shared" si="33"/>
        <v>113</v>
      </c>
      <c r="X92" s="24">
        <f t="shared" si="34"/>
        <v>1134.52</v>
      </c>
      <c r="Y92" s="24">
        <f t="shared" si="35"/>
        <v>587</v>
      </c>
      <c r="Z92" s="206">
        <v>10.039999999999999</v>
      </c>
      <c r="AA92" s="9">
        <f t="shared" si="36"/>
        <v>5893.48</v>
      </c>
      <c r="AB92" s="34"/>
      <c r="AC92" s="280"/>
    </row>
    <row r="93" spans="1:29" s="36" customFormat="1" ht="34.5" customHeight="1">
      <c r="A93" s="63">
        <v>45</v>
      </c>
      <c r="B93" s="89" t="s">
        <v>298</v>
      </c>
      <c r="C93" s="17" t="s">
        <v>476</v>
      </c>
      <c r="D93" s="2" t="s">
        <v>20</v>
      </c>
      <c r="E93" s="192">
        <v>48</v>
      </c>
      <c r="F93" s="193">
        <v>26</v>
      </c>
      <c r="G93" s="193">
        <v>13</v>
      </c>
      <c r="H93" s="30">
        <f t="shared" si="27"/>
        <v>87</v>
      </c>
      <c r="I93" s="24">
        <f t="shared" si="28"/>
        <v>873.4799999999999</v>
      </c>
      <c r="J93" s="193">
        <v>11</v>
      </c>
      <c r="K93" s="193">
        <v>16</v>
      </c>
      <c r="L93" s="193">
        <v>7</v>
      </c>
      <c r="M93" s="24">
        <f t="shared" si="29"/>
        <v>34</v>
      </c>
      <c r="N93" s="24">
        <f t="shared" si="30"/>
        <v>341.35999999999996</v>
      </c>
      <c r="O93" s="193">
        <v>32</v>
      </c>
      <c r="P93" s="193">
        <v>32</v>
      </c>
      <c r="Q93" s="193">
        <v>7</v>
      </c>
      <c r="R93" s="24">
        <f t="shared" si="31"/>
        <v>71</v>
      </c>
      <c r="S93" s="24">
        <f t="shared" si="32"/>
        <v>712.83999999999992</v>
      </c>
      <c r="T93" s="193">
        <v>12</v>
      </c>
      <c r="U93" s="193">
        <v>16</v>
      </c>
      <c r="V93" s="193">
        <v>7</v>
      </c>
      <c r="W93" s="24">
        <f t="shared" si="33"/>
        <v>35</v>
      </c>
      <c r="X93" s="24">
        <f t="shared" si="34"/>
        <v>351.4</v>
      </c>
      <c r="Y93" s="24">
        <f t="shared" si="35"/>
        <v>227</v>
      </c>
      <c r="Z93" s="206">
        <v>10.039999999999999</v>
      </c>
      <c r="AA93" s="9">
        <f t="shared" si="36"/>
        <v>2279.08</v>
      </c>
      <c r="AB93" s="34"/>
      <c r="AC93" s="280"/>
    </row>
    <row r="94" spans="1:29" s="36" customFormat="1" ht="34.5" customHeight="1">
      <c r="A94" s="68">
        <v>46</v>
      </c>
      <c r="B94" s="89" t="s">
        <v>299</v>
      </c>
      <c r="C94" s="17" t="s">
        <v>477</v>
      </c>
      <c r="D94" s="2" t="s">
        <v>20</v>
      </c>
      <c r="E94" s="192">
        <v>56</v>
      </c>
      <c r="F94" s="193">
        <v>33</v>
      </c>
      <c r="G94" s="193">
        <v>11</v>
      </c>
      <c r="H94" s="30">
        <f t="shared" si="27"/>
        <v>100</v>
      </c>
      <c r="I94" s="24">
        <f t="shared" si="28"/>
        <v>1003.9999999999999</v>
      </c>
      <c r="J94" s="193">
        <v>17</v>
      </c>
      <c r="K94" s="193">
        <v>20</v>
      </c>
      <c r="L94" s="193">
        <v>8</v>
      </c>
      <c r="M94" s="24">
        <f t="shared" si="29"/>
        <v>45</v>
      </c>
      <c r="N94" s="24">
        <f t="shared" si="30"/>
        <v>451.79999999999995</v>
      </c>
      <c r="O94" s="193">
        <v>39</v>
      </c>
      <c r="P94" s="193">
        <v>26</v>
      </c>
      <c r="Q94" s="193">
        <v>8</v>
      </c>
      <c r="R94" s="24">
        <f t="shared" si="31"/>
        <v>73</v>
      </c>
      <c r="S94" s="24">
        <f t="shared" si="32"/>
        <v>732.92</v>
      </c>
      <c r="T94" s="193">
        <v>23</v>
      </c>
      <c r="U94" s="193">
        <v>20</v>
      </c>
      <c r="V94" s="193">
        <v>8</v>
      </c>
      <c r="W94" s="24">
        <f t="shared" si="33"/>
        <v>51</v>
      </c>
      <c r="X94" s="24">
        <f t="shared" si="34"/>
        <v>512.04</v>
      </c>
      <c r="Y94" s="24">
        <f t="shared" si="35"/>
        <v>269</v>
      </c>
      <c r="Z94" s="206">
        <v>10.039999999999999</v>
      </c>
      <c r="AA94" s="9">
        <f t="shared" si="36"/>
        <v>2700.7599999999998</v>
      </c>
      <c r="AB94" s="34"/>
      <c r="AC94" s="280"/>
    </row>
    <row r="95" spans="1:29" s="36" customFormat="1" ht="34.5" customHeight="1">
      <c r="A95" s="63">
        <v>47</v>
      </c>
      <c r="B95" s="89" t="s">
        <v>300</v>
      </c>
      <c r="C95" s="17" t="s">
        <v>409</v>
      </c>
      <c r="D95" s="2" t="s">
        <v>20</v>
      </c>
      <c r="E95" s="192">
        <v>77</v>
      </c>
      <c r="F95" s="193"/>
      <c r="G95" s="193">
        <v>4</v>
      </c>
      <c r="H95" s="30">
        <f t="shared" si="27"/>
        <v>81</v>
      </c>
      <c r="I95" s="24">
        <f t="shared" si="28"/>
        <v>1014.12</v>
      </c>
      <c r="J95" s="193"/>
      <c r="K95" s="193">
        <v>2</v>
      </c>
      <c r="L95" s="193">
        <v>2</v>
      </c>
      <c r="M95" s="24">
        <f t="shared" si="29"/>
        <v>4</v>
      </c>
      <c r="N95" s="24">
        <f t="shared" si="30"/>
        <v>50.08</v>
      </c>
      <c r="O95" s="193">
        <v>32</v>
      </c>
      <c r="P95" s="193">
        <v>2</v>
      </c>
      <c r="Q95" s="193">
        <v>2</v>
      </c>
      <c r="R95" s="24">
        <f t="shared" si="31"/>
        <v>36</v>
      </c>
      <c r="S95" s="24">
        <f t="shared" si="32"/>
        <v>450.71999999999997</v>
      </c>
      <c r="T95" s="193"/>
      <c r="U95" s="193">
        <v>2</v>
      </c>
      <c r="V95" s="193">
        <v>2</v>
      </c>
      <c r="W95" s="24">
        <f t="shared" si="33"/>
        <v>4</v>
      </c>
      <c r="X95" s="24">
        <f t="shared" si="34"/>
        <v>50.08</v>
      </c>
      <c r="Y95" s="24">
        <f t="shared" si="35"/>
        <v>125</v>
      </c>
      <c r="Z95" s="206">
        <v>12.52</v>
      </c>
      <c r="AA95" s="9">
        <f t="shared" si="36"/>
        <v>1565</v>
      </c>
      <c r="AB95" s="34"/>
      <c r="AC95" s="280"/>
    </row>
    <row r="96" spans="1:29" s="36" customFormat="1" ht="34.5" customHeight="1">
      <c r="A96" s="63">
        <v>48</v>
      </c>
      <c r="B96" s="89" t="s">
        <v>301</v>
      </c>
      <c r="C96" s="17" t="s">
        <v>410</v>
      </c>
      <c r="D96" s="2" t="s">
        <v>30</v>
      </c>
      <c r="E96" s="192">
        <v>46</v>
      </c>
      <c r="F96" s="193">
        <v>3</v>
      </c>
      <c r="G96" s="193">
        <v>2</v>
      </c>
      <c r="H96" s="30">
        <f t="shared" si="27"/>
        <v>51</v>
      </c>
      <c r="I96" s="24">
        <f t="shared" si="28"/>
        <v>1654.95</v>
      </c>
      <c r="J96" s="193">
        <v>5</v>
      </c>
      <c r="K96" s="193">
        <v>2</v>
      </c>
      <c r="L96" s="193"/>
      <c r="M96" s="24">
        <f t="shared" si="29"/>
        <v>7</v>
      </c>
      <c r="N96" s="24">
        <f t="shared" si="30"/>
        <v>227.15000000000003</v>
      </c>
      <c r="O96" s="193">
        <v>23</v>
      </c>
      <c r="P96" s="193">
        <v>5</v>
      </c>
      <c r="Q96" s="193"/>
      <c r="R96" s="24">
        <f t="shared" si="31"/>
        <v>28</v>
      </c>
      <c r="S96" s="24">
        <f t="shared" si="32"/>
        <v>908.60000000000014</v>
      </c>
      <c r="T96" s="193">
        <v>2</v>
      </c>
      <c r="U96" s="193">
        <v>5</v>
      </c>
      <c r="V96" s="193"/>
      <c r="W96" s="24">
        <f t="shared" si="33"/>
        <v>7</v>
      </c>
      <c r="X96" s="24">
        <f t="shared" si="34"/>
        <v>227.15000000000003</v>
      </c>
      <c r="Y96" s="24">
        <f t="shared" si="35"/>
        <v>93</v>
      </c>
      <c r="Z96" s="206">
        <v>32.450000000000003</v>
      </c>
      <c r="AA96" s="9">
        <f t="shared" si="36"/>
        <v>3017.8500000000004</v>
      </c>
      <c r="AB96" s="34"/>
      <c r="AC96" s="280"/>
    </row>
    <row r="97" spans="1:29" s="36" customFormat="1" ht="34.5" customHeight="1">
      <c r="A97" s="68">
        <v>49</v>
      </c>
      <c r="B97" s="89" t="s">
        <v>302</v>
      </c>
      <c r="C97" s="17" t="s">
        <v>411</v>
      </c>
      <c r="D97" s="2" t="s">
        <v>30</v>
      </c>
      <c r="E97" s="192">
        <v>31</v>
      </c>
      <c r="F97" s="193">
        <v>3</v>
      </c>
      <c r="G97" s="193"/>
      <c r="H97" s="30">
        <f t="shared" si="27"/>
        <v>34</v>
      </c>
      <c r="I97" s="24">
        <f t="shared" si="28"/>
        <v>1506.88</v>
      </c>
      <c r="J97" s="193">
        <v>5</v>
      </c>
      <c r="K97" s="193"/>
      <c r="L97" s="193"/>
      <c r="M97" s="24">
        <f t="shared" si="29"/>
        <v>5</v>
      </c>
      <c r="N97" s="24">
        <f t="shared" si="30"/>
        <v>221.6</v>
      </c>
      <c r="O97" s="193">
        <v>8</v>
      </c>
      <c r="P97" s="193">
        <v>3</v>
      </c>
      <c r="Q97" s="193"/>
      <c r="R97" s="24">
        <f t="shared" si="31"/>
        <v>11</v>
      </c>
      <c r="S97" s="24">
        <f t="shared" si="32"/>
        <v>487.52</v>
      </c>
      <c r="T97" s="193"/>
      <c r="U97" s="193">
        <v>3</v>
      </c>
      <c r="V97" s="193"/>
      <c r="W97" s="24">
        <f t="shared" si="33"/>
        <v>3</v>
      </c>
      <c r="X97" s="24">
        <f t="shared" si="34"/>
        <v>132.96</v>
      </c>
      <c r="Y97" s="24">
        <f t="shared" si="35"/>
        <v>53</v>
      </c>
      <c r="Z97" s="206">
        <v>44.32</v>
      </c>
      <c r="AA97" s="9">
        <f t="shared" si="36"/>
        <v>2348.96</v>
      </c>
      <c r="AB97" s="34"/>
      <c r="AC97" s="280"/>
    </row>
    <row r="98" spans="1:29" s="36" customFormat="1" ht="34.5" customHeight="1">
      <c r="A98" s="63">
        <v>50</v>
      </c>
      <c r="B98" s="89" t="s">
        <v>303</v>
      </c>
      <c r="C98" s="17" t="s">
        <v>412</v>
      </c>
      <c r="D98" s="2" t="s">
        <v>30</v>
      </c>
      <c r="E98" s="192">
        <v>27</v>
      </c>
      <c r="F98" s="193">
        <v>3</v>
      </c>
      <c r="G98" s="193"/>
      <c r="H98" s="30">
        <f t="shared" si="27"/>
        <v>30</v>
      </c>
      <c r="I98" s="24">
        <f t="shared" si="28"/>
        <v>1784.7</v>
      </c>
      <c r="J98" s="193">
        <v>3</v>
      </c>
      <c r="K98" s="193"/>
      <c r="L98" s="193"/>
      <c r="M98" s="24">
        <f t="shared" si="29"/>
        <v>3</v>
      </c>
      <c r="N98" s="24">
        <f t="shared" si="30"/>
        <v>178.47</v>
      </c>
      <c r="O98" s="193"/>
      <c r="P98" s="193">
        <v>3</v>
      </c>
      <c r="Q98" s="193"/>
      <c r="R98" s="24">
        <f t="shared" si="31"/>
        <v>3</v>
      </c>
      <c r="S98" s="24">
        <f t="shared" si="32"/>
        <v>178.47</v>
      </c>
      <c r="T98" s="193"/>
      <c r="U98" s="193">
        <v>3</v>
      </c>
      <c r="V98" s="193"/>
      <c r="W98" s="24">
        <f t="shared" si="33"/>
        <v>3</v>
      </c>
      <c r="X98" s="24">
        <f t="shared" si="34"/>
        <v>178.47</v>
      </c>
      <c r="Y98" s="24">
        <f t="shared" si="35"/>
        <v>39</v>
      </c>
      <c r="Z98" s="206">
        <v>59.49</v>
      </c>
      <c r="AA98" s="9">
        <f t="shared" si="36"/>
        <v>2320.11</v>
      </c>
      <c r="AB98" s="34"/>
      <c r="AC98" s="280"/>
    </row>
    <row r="99" spans="1:29" s="36" customFormat="1" ht="34.5" customHeight="1">
      <c r="A99" s="63">
        <v>51</v>
      </c>
      <c r="B99" s="89" t="s">
        <v>304</v>
      </c>
      <c r="C99" s="17" t="s">
        <v>414</v>
      </c>
      <c r="D99" s="2" t="s">
        <v>30</v>
      </c>
      <c r="E99" s="192">
        <v>69</v>
      </c>
      <c r="F99" s="193">
        <v>6</v>
      </c>
      <c r="G99" s="193">
        <v>4</v>
      </c>
      <c r="H99" s="30">
        <f t="shared" si="27"/>
        <v>79</v>
      </c>
      <c r="I99" s="24">
        <f t="shared" si="28"/>
        <v>1500.2099999999998</v>
      </c>
      <c r="J99" s="193">
        <v>7</v>
      </c>
      <c r="K99" s="193">
        <v>7</v>
      </c>
      <c r="L99" s="193">
        <v>2</v>
      </c>
      <c r="M99" s="24">
        <f t="shared" si="29"/>
        <v>16</v>
      </c>
      <c r="N99" s="24">
        <f t="shared" si="30"/>
        <v>303.83999999999997</v>
      </c>
      <c r="O99" s="193">
        <v>17</v>
      </c>
      <c r="P99" s="193">
        <v>7</v>
      </c>
      <c r="Q99" s="193">
        <v>3</v>
      </c>
      <c r="R99" s="24">
        <f t="shared" si="31"/>
        <v>27</v>
      </c>
      <c r="S99" s="24">
        <f t="shared" si="32"/>
        <v>512.7299999999999</v>
      </c>
      <c r="T99" s="193">
        <v>9</v>
      </c>
      <c r="U99" s="193">
        <v>7</v>
      </c>
      <c r="V99" s="193">
        <v>2</v>
      </c>
      <c r="W99" s="24">
        <f t="shared" si="33"/>
        <v>18</v>
      </c>
      <c r="X99" s="24">
        <f t="shared" si="34"/>
        <v>341.82</v>
      </c>
      <c r="Y99" s="24">
        <f t="shared" si="35"/>
        <v>140</v>
      </c>
      <c r="Z99" s="206">
        <v>18.989999999999998</v>
      </c>
      <c r="AA99" s="9">
        <f t="shared" si="36"/>
        <v>2658.6</v>
      </c>
      <c r="AB99" s="34"/>
      <c r="AC99" s="280"/>
    </row>
    <row r="100" spans="1:29" s="36" customFormat="1" ht="34.5" customHeight="1">
      <c r="A100" s="68">
        <v>52</v>
      </c>
      <c r="B100" s="89" t="s">
        <v>305</v>
      </c>
      <c r="C100" s="17" t="s">
        <v>497</v>
      </c>
      <c r="D100" s="2" t="s">
        <v>23</v>
      </c>
      <c r="E100" s="192">
        <v>113</v>
      </c>
      <c r="F100" s="193">
        <v>20</v>
      </c>
      <c r="G100" s="193">
        <v>12</v>
      </c>
      <c r="H100" s="30">
        <f t="shared" si="27"/>
        <v>145</v>
      </c>
      <c r="I100" s="24">
        <f t="shared" si="28"/>
        <v>1001.95</v>
      </c>
      <c r="J100" s="193">
        <v>88</v>
      </c>
      <c r="K100" s="193">
        <v>22</v>
      </c>
      <c r="L100" s="193">
        <v>10</v>
      </c>
      <c r="M100" s="24">
        <f t="shared" si="29"/>
        <v>120</v>
      </c>
      <c r="N100" s="24">
        <f t="shared" si="30"/>
        <v>829.2</v>
      </c>
      <c r="O100" s="193">
        <v>84</v>
      </c>
      <c r="P100" s="193">
        <v>22</v>
      </c>
      <c r="Q100" s="193">
        <v>10</v>
      </c>
      <c r="R100" s="24">
        <f t="shared" si="31"/>
        <v>116</v>
      </c>
      <c r="S100" s="24">
        <f t="shared" si="32"/>
        <v>801.56000000000006</v>
      </c>
      <c r="T100" s="193">
        <v>64</v>
      </c>
      <c r="U100" s="193">
        <v>22</v>
      </c>
      <c r="V100" s="193">
        <v>10</v>
      </c>
      <c r="W100" s="24">
        <f t="shared" si="33"/>
        <v>96</v>
      </c>
      <c r="X100" s="24">
        <f t="shared" si="34"/>
        <v>663.36</v>
      </c>
      <c r="Y100" s="24">
        <f t="shared" si="35"/>
        <v>477</v>
      </c>
      <c r="Z100" s="206">
        <v>6.91</v>
      </c>
      <c r="AA100" s="9">
        <f t="shared" si="36"/>
        <v>3296.07</v>
      </c>
      <c r="AB100" s="34"/>
      <c r="AC100" s="280"/>
    </row>
    <row r="101" spans="1:29" s="36" customFormat="1" ht="34.5" customHeight="1">
      <c r="A101" s="63">
        <v>53</v>
      </c>
      <c r="B101" s="89" t="s">
        <v>306</v>
      </c>
      <c r="C101" s="17" t="s">
        <v>498</v>
      </c>
      <c r="D101" s="2" t="s">
        <v>23</v>
      </c>
      <c r="E101" s="192">
        <v>123</v>
      </c>
      <c r="F101" s="193">
        <v>32</v>
      </c>
      <c r="G101" s="193">
        <v>13</v>
      </c>
      <c r="H101" s="30">
        <f t="shared" si="27"/>
        <v>168</v>
      </c>
      <c r="I101" s="24">
        <f t="shared" si="28"/>
        <v>2358.7199999999998</v>
      </c>
      <c r="J101" s="193">
        <v>79</v>
      </c>
      <c r="K101" s="193">
        <v>27</v>
      </c>
      <c r="L101" s="193">
        <v>11</v>
      </c>
      <c r="M101" s="24">
        <f t="shared" si="29"/>
        <v>117</v>
      </c>
      <c r="N101" s="24">
        <f t="shared" si="30"/>
        <v>1642.6799999999998</v>
      </c>
      <c r="O101" s="193">
        <v>81</v>
      </c>
      <c r="P101" s="193">
        <v>32</v>
      </c>
      <c r="Q101" s="193">
        <v>11</v>
      </c>
      <c r="R101" s="24">
        <f t="shared" si="31"/>
        <v>124</v>
      </c>
      <c r="S101" s="24">
        <f t="shared" si="32"/>
        <v>1740.9599999999998</v>
      </c>
      <c r="T101" s="193">
        <v>55</v>
      </c>
      <c r="U101" s="193">
        <v>30</v>
      </c>
      <c r="V101" s="193">
        <v>13</v>
      </c>
      <c r="W101" s="24">
        <f t="shared" si="33"/>
        <v>98</v>
      </c>
      <c r="X101" s="24">
        <f t="shared" si="34"/>
        <v>1375.9199999999998</v>
      </c>
      <c r="Y101" s="24">
        <f t="shared" si="35"/>
        <v>507</v>
      </c>
      <c r="Z101" s="206">
        <v>14.04</v>
      </c>
      <c r="AA101" s="9">
        <f t="shared" si="36"/>
        <v>7118.28</v>
      </c>
      <c r="AB101" s="34"/>
      <c r="AC101" s="280"/>
    </row>
    <row r="102" spans="1:29" s="36" customFormat="1" ht="34.5" customHeight="1">
      <c r="A102" s="63">
        <v>54</v>
      </c>
      <c r="B102" s="89" t="s">
        <v>307</v>
      </c>
      <c r="C102" s="17" t="s">
        <v>66</v>
      </c>
      <c r="D102" s="2" t="s">
        <v>34</v>
      </c>
      <c r="E102" s="192">
        <v>22</v>
      </c>
      <c r="F102" s="193">
        <v>19</v>
      </c>
      <c r="G102" s="193">
        <v>15</v>
      </c>
      <c r="H102" s="30">
        <f t="shared" si="27"/>
        <v>56</v>
      </c>
      <c r="I102" s="24">
        <f t="shared" si="28"/>
        <v>7708.96</v>
      </c>
      <c r="J102" s="193">
        <v>12</v>
      </c>
      <c r="K102" s="193">
        <v>29</v>
      </c>
      <c r="L102" s="193">
        <v>10</v>
      </c>
      <c r="M102" s="24">
        <f t="shared" si="29"/>
        <v>51</v>
      </c>
      <c r="N102" s="24">
        <f t="shared" si="30"/>
        <v>7020.66</v>
      </c>
      <c r="O102" s="193">
        <v>12</v>
      </c>
      <c r="P102" s="193">
        <v>29</v>
      </c>
      <c r="Q102" s="193">
        <v>25</v>
      </c>
      <c r="R102" s="24">
        <f t="shared" si="31"/>
        <v>66</v>
      </c>
      <c r="S102" s="24">
        <f t="shared" si="32"/>
        <v>9085.56</v>
      </c>
      <c r="T102" s="193">
        <v>12</v>
      </c>
      <c r="U102" s="193">
        <v>29</v>
      </c>
      <c r="V102" s="193">
        <v>10</v>
      </c>
      <c r="W102" s="24">
        <f t="shared" si="33"/>
        <v>51</v>
      </c>
      <c r="X102" s="24">
        <f t="shared" si="34"/>
        <v>7020.66</v>
      </c>
      <c r="Y102" s="24">
        <f t="shared" si="35"/>
        <v>224</v>
      </c>
      <c r="Z102" s="206">
        <v>137.66</v>
      </c>
      <c r="AA102" s="9">
        <f t="shared" si="36"/>
        <v>30835.84</v>
      </c>
      <c r="AB102" s="34"/>
      <c r="AC102" s="280"/>
    </row>
    <row r="103" spans="1:29" s="36" customFormat="1" ht="34.5" customHeight="1">
      <c r="A103" s="68">
        <v>55</v>
      </c>
      <c r="B103" s="89" t="s">
        <v>308</v>
      </c>
      <c r="C103" s="17" t="s">
        <v>67</v>
      </c>
      <c r="D103" s="2" t="s">
        <v>34</v>
      </c>
      <c r="E103" s="192">
        <f>28+24</f>
        <v>52</v>
      </c>
      <c r="F103" s="193">
        <v>43</v>
      </c>
      <c r="G103" s="193">
        <v>15</v>
      </c>
      <c r="H103" s="30">
        <f t="shared" si="27"/>
        <v>110</v>
      </c>
      <c r="I103" s="24">
        <f t="shared" si="28"/>
        <v>17703.400000000001</v>
      </c>
      <c r="J103" s="193">
        <f>18+24</f>
        <v>42</v>
      </c>
      <c r="K103" s="193">
        <v>43</v>
      </c>
      <c r="L103" s="193">
        <v>10</v>
      </c>
      <c r="M103" s="24">
        <f t="shared" si="29"/>
        <v>95</v>
      </c>
      <c r="N103" s="24">
        <f t="shared" si="30"/>
        <v>15289.3</v>
      </c>
      <c r="O103" s="193">
        <f>8+24</f>
        <v>32</v>
      </c>
      <c r="P103" s="193">
        <v>53</v>
      </c>
      <c r="Q103" s="193">
        <v>25</v>
      </c>
      <c r="R103" s="24">
        <f t="shared" si="31"/>
        <v>110</v>
      </c>
      <c r="S103" s="24">
        <f t="shared" si="32"/>
        <v>17703.400000000001</v>
      </c>
      <c r="T103" s="193">
        <f>18+24</f>
        <v>42</v>
      </c>
      <c r="U103" s="193">
        <v>43</v>
      </c>
      <c r="V103" s="193">
        <v>10</v>
      </c>
      <c r="W103" s="24">
        <f t="shared" si="33"/>
        <v>95</v>
      </c>
      <c r="X103" s="24">
        <f t="shared" si="34"/>
        <v>15289.3</v>
      </c>
      <c r="Y103" s="24">
        <f t="shared" si="35"/>
        <v>410</v>
      </c>
      <c r="Z103" s="206">
        <v>160.94</v>
      </c>
      <c r="AA103" s="9">
        <f t="shared" si="36"/>
        <v>65985.399999999994</v>
      </c>
      <c r="AB103" s="34"/>
      <c r="AC103" s="280"/>
    </row>
    <row r="104" spans="1:29" s="36" customFormat="1" ht="34.5" customHeight="1">
      <c r="A104" s="63">
        <v>56</v>
      </c>
      <c r="B104" s="89" t="s">
        <v>309</v>
      </c>
      <c r="C104" s="17" t="s">
        <v>407</v>
      </c>
      <c r="D104" s="2" t="s">
        <v>34</v>
      </c>
      <c r="E104" s="192">
        <v>487</v>
      </c>
      <c r="F104" s="193">
        <v>124</v>
      </c>
      <c r="G104" s="193">
        <v>24</v>
      </c>
      <c r="H104" s="30">
        <f t="shared" si="27"/>
        <v>635</v>
      </c>
      <c r="I104" s="24">
        <f t="shared" si="28"/>
        <v>75622.150000000009</v>
      </c>
      <c r="J104" s="193">
        <v>207</v>
      </c>
      <c r="K104" s="193">
        <v>44</v>
      </c>
      <c r="L104" s="193">
        <v>24</v>
      </c>
      <c r="M104" s="24">
        <f t="shared" si="29"/>
        <v>275</v>
      </c>
      <c r="N104" s="24">
        <f t="shared" si="30"/>
        <v>32749.75</v>
      </c>
      <c r="O104" s="193">
        <v>242</v>
      </c>
      <c r="P104" s="193">
        <v>49</v>
      </c>
      <c r="Q104" s="193">
        <v>24</v>
      </c>
      <c r="R104" s="24">
        <f t="shared" si="31"/>
        <v>315</v>
      </c>
      <c r="S104" s="24">
        <f t="shared" si="32"/>
        <v>37513.35</v>
      </c>
      <c r="T104" s="193">
        <v>157</v>
      </c>
      <c r="U104" s="193">
        <v>53</v>
      </c>
      <c r="V104" s="193">
        <v>24</v>
      </c>
      <c r="W104" s="24">
        <f t="shared" si="33"/>
        <v>234</v>
      </c>
      <c r="X104" s="24">
        <f t="shared" si="34"/>
        <v>27867.06</v>
      </c>
      <c r="Y104" s="24">
        <f t="shared" si="35"/>
        <v>1459</v>
      </c>
      <c r="Z104" s="206">
        <v>119.09</v>
      </c>
      <c r="AA104" s="9">
        <f t="shared" si="36"/>
        <v>173752.31</v>
      </c>
      <c r="AB104" s="34"/>
      <c r="AC104" s="280"/>
    </row>
    <row r="105" spans="1:29" s="36" customFormat="1" ht="34.5" customHeight="1">
      <c r="A105" s="63">
        <v>57</v>
      </c>
      <c r="B105" s="89" t="s">
        <v>310</v>
      </c>
      <c r="C105" s="17" t="s">
        <v>408</v>
      </c>
      <c r="D105" s="2" t="s">
        <v>34</v>
      </c>
      <c r="E105" s="192">
        <v>240</v>
      </c>
      <c r="F105" s="193">
        <v>126</v>
      </c>
      <c r="G105" s="193">
        <v>24</v>
      </c>
      <c r="H105" s="30">
        <f t="shared" si="27"/>
        <v>390</v>
      </c>
      <c r="I105" s="24">
        <f t="shared" si="28"/>
        <v>48001.2</v>
      </c>
      <c r="J105" s="193">
        <v>364</v>
      </c>
      <c r="K105" s="193">
        <v>26</v>
      </c>
      <c r="L105" s="193">
        <v>24</v>
      </c>
      <c r="M105" s="24">
        <f t="shared" si="29"/>
        <v>414</v>
      </c>
      <c r="N105" s="24">
        <f t="shared" si="30"/>
        <v>50955.12</v>
      </c>
      <c r="O105" s="193">
        <v>354</v>
      </c>
      <c r="P105" s="193">
        <v>21</v>
      </c>
      <c r="Q105" s="193">
        <v>24</v>
      </c>
      <c r="R105" s="24">
        <f t="shared" si="31"/>
        <v>399</v>
      </c>
      <c r="S105" s="24">
        <f t="shared" si="32"/>
        <v>49108.92</v>
      </c>
      <c r="T105" s="193">
        <v>209</v>
      </c>
      <c r="U105" s="193">
        <v>21</v>
      </c>
      <c r="V105" s="193">
        <v>24</v>
      </c>
      <c r="W105" s="24">
        <f t="shared" si="33"/>
        <v>254</v>
      </c>
      <c r="X105" s="24">
        <f t="shared" si="34"/>
        <v>31262.32</v>
      </c>
      <c r="Y105" s="24">
        <f t="shared" si="35"/>
        <v>1457</v>
      </c>
      <c r="Z105" s="206">
        <v>123.08</v>
      </c>
      <c r="AA105" s="9">
        <f t="shared" si="36"/>
        <v>179327.56</v>
      </c>
      <c r="AB105" s="34"/>
      <c r="AC105" s="280"/>
    </row>
    <row r="106" spans="1:29" s="36" customFormat="1" ht="34.5" customHeight="1">
      <c r="A106" s="68">
        <v>58</v>
      </c>
      <c r="B106" s="89" t="s">
        <v>311</v>
      </c>
      <c r="C106" s="17" t="s">
        <v>400</v>
      </c>
      <c r="D106" s="2" t="s">
        <v>34</v>
      </c>
      <c r="E106" s="192">
        <v>10</v>
      </c>
      <c r="F106" s="193"/>
      <c r="G106" s="193">
        <v>24</v>
      </c>
      <c r="H106" s="30">
        <f t="shared" si="27"/>
        <v>34</v>
      </c>
      <c r="I106" s="24">
        <f t="shared" si="28"/>
        <v>3236.1200000000003</v>
      </c>
      <c r="J106" s="193"/>
      <c r="K106" s="193"/>
      <c r="L106" s="193">
        <v>24</v>
      </c>
      <c r="M106" s="24">
        <f t="shared" si="29"/>
        <v>24</v>
      </c>
      <c r="N106" s="24">
        <f t="shared" si="30"/>
        <v>2284.3200000000002</v>
      </c>
      <c r="O106" s="193"/>
      <c r="P106" s="193"/>
      <c r="Q106" s="193">
        <v>24</v>
      </c>
      <c r="R106" s="24">
        <f t="shared" si="31"/>
        <v>24</v>
      </c>
      <c r="S106" s="24">
        <f t="shared" si="32"/>
        <v>2284.3200000000002</v>
      </c>
      <c r="T106" s="193"/>
      <c r="U106" s="193"/>
      <c r="V106" s="193">
        <v>24</v>
      </c>
      <c r="W106" s="24">
        <f t="shared" si="33"/>
        <v>24</v>
      </c>
      <c r="X106" s="24">
        <f t="shared" si="34"/>
        <v>2284.3200000000002</v>
      </c>
      <c r="Y106" s="24">
        <f t="shared" si="35"/>
        <v>106</v>
      </c>
      <c r="Z106" s="206">
        <v>95.18</v>
      </c>
      <c r="AA106" s="9">
        <f t="shared" si="36"/>
        <v>10089.08</v>
      </c>
      <c r="AB106" s="34"/>
      <c r="AC106" s="280"/>
    </row>
    <row r="107" spans="1:29" s="36" customFormat="1" ht="34.5" customHeight="1">
      <c r="A107" s="63">
        <v>59</v>
      </c>
      <c r="B107" s="89" t="s">
        <v>312</v>
      </c>
      <c r="C107" s="17" t="s">
        <v>419</v>
      </c>
      <c r="D107" s="2" t="s">
        <v>22</v>
      </c>
      <c r="E107" s="192">
        <v>10</v>
      </c>
      <c r="F107" s="193">
        <v>5</v>
      </c>
      <c r="G107" s="193">
        <v>2</v>
      </c>
      <c r="H107" s="30">
        <f t="shared" si="27"/>
        <v>17</v>
      </c>
      <c r="I107" s="24">
        <f t="shared" si="28"/>
        <v>582.92999999999995</v>
      </c>
      <c r="J107" s="193">
        <v>5</v>
      </c>
      <c r="K107" s="193"/>
      <c r="L107" s="193"/>
      <c r="M107" s="24">
        <f t="shared" si="29"/>
        <v>5</v>
      </c>
      <c r="N107" s="24">
        <f t="shared" si="30"/>
        <v>171.45</v>
      </c>
      <c r="O107" s="193">
        <v>5</v>
      </c>
      <c r="P107" s="193">
        <v>5</v>
      </c>
      <c r="Q107" s="193">
        <v>2</v>
      </c>
      <c r="R107" s="24">
        <f t="shared" si="31"/>
        <v>12</v>
      </c>
      <c r="S107" s="24">
        <f t="shared" si="32"/>
        <v>411.48</v>
      </c>
      <c r="T107" s="193">
        <v>5</v>
      </c>
      <c r="U107" s="193"/>
      <c r="V107" s="193"/>
      <c r="W107" s="24">
        <f t="shared" si="33"/>
        <v>5</v>
      </c>
      <c r="X107" s="24">
        <f t="shared" si="34"/>
        <v>171.45</v>
      </c>
      <c r="Y107" s="24">
        <f t="shared" si="35"/>
        <v>39</v>
      </c>
      <c r="Z107" s="206">
        <v>34.29</v>
      </c>
      <c r="AA107" s="9">
        <f t="shared" si="36"/>
        <v>1337.31</v>
      </c>
      <c r="AB107" s="34"/>
      <c r="AC107" s="280"/>
    </row>
    <row r="108" spans="1:29" s="36" customFormat="1" ht="34.5" customHeight="1">
      <c r="A108" s="63">
        <v>60</v>
      </c>
      <c r="B108" s="89" t="s">
        <v>313</v>
      </c>
      <c r="C108" s="17" t="s">
        <v>474</v>
      </c>
      <c r="D108" s="2" t="s">
        <v>23</v>
      </c>
      <c r="E108" s="192">
        <v>80</v>
      </c>
      <c r="F108" s="193">
        <v>5</v>
      </c>
      <c r="G108" s="193">
        <v>3</v>
      </c>
      <c r="H108" s="30">
        <f t="shared" si="27"/>
        <v>88</v>
      </c>
      <c r="I108" s="24">
        <f t="shared" si="28"/>
        <v>1795.1999999999998</v>
      </c>
      <c r="J108" s="193">
        <v>84</v>
      </c>
      <c r="K108" s="193"/>
      <c r="L108" s="193">
        <v>2</v>
      </c>
      <c r="M108" s="24">
        <f t="shared" si="29"/>
        <v>86</v>
      </c>
      <c r="N108" s="24">
        <f t="shared" si="30"/>
        <v>1754.3999999999999</v>
      </c>
      <c r="O108" s="193">
        <v>79</v>
      </c>
      <c r="P108" s="193"/>
      <c r="Q108" s="193">
        <v>3</v>
      </c>
      <c r="R108" s="24">
        <f t="shared" si="31"/>
        <v>82</v>
      </c>
      <c r="S108" s="24">
        <f t="shared" si="32"/>
        <v>1672.8</v>
      </c>
      <c r="T108" s="193">
        <v>72</v>
      </c>
      <c r="U108" s="193"/>
      <c r="V108" s="193">
        <v>2</v>
      </c>
      <c r="W108" s="24">
        <f t="shared" si="33"/>
        <v>74</v>
      </c>
      <c r="X108" s="24">
        <f t="shared" si="34"/>
        <v>1509.6</v>
      </c>
      <c r="Y108" s="24">
        <f t="shared" si="35"/>
        <v>330</v>
      </c>
      <c r="Z108" s="206">
        <v>20.399999999999999</v>
      </c>
      <c r="AA108" s="9">
        <f t="shared" si="36"/>
        <v>6731.9999999999991</v>
      </c>
      <c r="AB108" s="34"/>
      <c r="AC108" s="280"/>
    </row>
    <row r="109" spans="1:29" s="36" customFormat="1" ht="34.5" customHeight="1">
      <c r="A109" s="68">
        <v>61</v>
      </c>
      <c r="B109" s="89" t="s">
        <v>314</v>
      </c>
      <c r="C109" s="17" t="s">
        <v>527</v>
      </c>
      <c r="D109" s="2" t="s">
        <v>20</v>
      </c>
      <c r="E109" s="192">
        <v>11</v>
      </c>
      <c r="F109" s="193"/>
      <c r="G109" s="193">
        <v>2</v>
      </c>
      <c r="H109" s="30">
        <f t="shared" si="27"/>
        <v>13</v>
      </c>
      <c r="I109" s="24">
        <f t="shared" si="28"/>
        <v>4147.91</v>
      </c>
      <c r="J109" s="193"/>
      <c r="K109" s="193"/>
      <c r="L109" s="193"/>
      <c r="M109" s="24">
        <f t="shared" si="29"/>
        <v>0</v>
      </c>
      <c r="N109" s="24">
        <f t="shared" si="30"/>
        <v>0</v>
      </c>
      <c r="O109" s="193">
        <v>3</v>
      </c>
      <c r="P109" s="193"/>
      <c r="Q109" s="193"/>
      <c r="R109" s="24">
        <f t="shared" si="31"/>
        <v>3</v>
      </c>
      <c r="S109" s="24">
        <f t="shared" si="32"/>
        <v>957.21</v>
      </c>
      <c r="T109" s="193"/>
      <c r="U109" s="193"/>
      <c r="V109" s="193"/>
      <c r="W109" s="24">
        <f t="shared" si="33"/>
        <v>0</v>
      </c>
      <c r="X109" s="24">
        <f t="shared" si="34"/>
        <v>0</v>
      </c>
      <c r="Y109" s="24">
        <f t="shared" si="35"/>
        <v>16</v>
      </c>
      <c r="Z109" s="206">
        <v>319.07</v>
      </c>
      <c r="AA109" s="9">
        <f t="shared" si="36"/>
        <v>5105.12</v>
      </c>
      <c r="AB109" s="34"/>
      <c r="AC109" s="280"/>
    </row>
    <row r="110" spans="1:29" s="36" customFormat="1" ht="34.5" customHeight="1">
      <c r="A110" s="63">
        <v>62</v>
      </c>
      <c r="B110" s="89" t="s">
        <v>315</v>
      </c>
      <c r="C110" s="17" t="s">
        <v>415</v>
      </c>
      <c r="D110" s="2" t="s">
        <v>35</v>
      </c>
      <c r="E110" s="192">
        <v>161</v>
      </c>
      <c r="F110" s="193">
        <v>19</v>
      </c>
      <c r="G110" s="193"/>
      <c r="H110" s="30">
        <f t="shared" si="27"/>
        <v>180</v>
      </c>
      <c r="I110" s="24">
        <f t="shared" si="28"/>
        <v>11291.4</v>
      </c>
      <c r="J110" s="193">
        <f>41+17</f>
        <v>58</v>
      </c>
      <c r="K110" s="193">
        <v>14</v>
      </c>
      <c r="L110" s="193"/>
      <c r="M110" s="24">
        <f t="shared" si="29"/>
        <v>72</v>
      </c>
      <c r="N110" s="24">
        <f t="shared" si="30"/>
        <v>4516.5599999999995</v>
      </c>
      <c r="O110" s="193">
        <v>85</v>
      </c>
      <c r="P110" s="193">
        <v>16</v>
      </c>
      <c r="Q110" s="193"/>
      <c r="R110" s="24">
        <f t="shared" si="31"/>
        <v>101</v>
      </c>
      <c r="S110" s="24">
        <f t="shared" si="32"/>
        <v>6335.73</v>
      </c>
      <c r="T110" s="193">
        <v>42</v>
      </c>
      <c r="U110" s="193">
        <v>14</v>
      </c>
      <c r="V110" s="193"/>
      <c r="W110" s="24">
        <f t="shared" si="33"/>
        <v>56</v>
      </c>
      <c r="X110" s="24">
        <f t="shared" si="34"/>
        <v>3512.8799999999997</v>
      </c>
      <c r="Y110" s="24">
        <f t="shared" si="35"/>
        <v>409</v>
      </c>
      <c r="Z110" s="206">
        <v>62.73</v>
      </c>
      <c r="AA110" s="9">
        <f t="shared" si="36"/>
        <v>25656.57</v>
      </c>
      <c r="AB110" s="34"/>
      <c r="AC110" s="280"/>
    </row>
    <row r="111" spans="1:29" s="36" customFormat="1" ht="34.5" customHeight="1">
      <c r="A111" s="63">
        <v>63</v>
      </c>
      <c r="B111" s="89" t="s">
        <v>316</v>
      </c>
      <c r="C111" s="17" t="s">
        <v>416</v>
      </c>
      <c r="D111" s="2" t="s">
        <v>35</v>
      </c>
      <c r="E111" s="192">
        <v>123</v>
      </c>
      <c r="F111" s="193">
        <v>25</v>
      </c>
      <c r="G111" s="193">
        <v>6</v>
      </c>
      <c r="H111" s="30">
        <f t="shared" si="27"/>
        <v>154</v>
      </c>
      <c r="I111" s="24">
        <f t="shared" si="28"/>
        <v>14990.36</v>
      </c>
      <c r="J111" s="193">
        <v>21</v>
      </c>
      <c r="K111" s="193">
        <v>20</v>
      </c>
      <c r="L111" s="193">
        <v>4</v>
      </c>
      <c r="M111" s="24">
        <f t="shared" si="29"/>
        <v>45</v>
      </c>
      <c r="N111" s="24">
        <f t="shared" si="30"/>
        <v>4380.3</v>
      </c>
      <c r="O111" s="193">
        <v>52</v>
      </c>
      <c r="P111" s="193">
        <v>20</v>
      </c>
      <c r="Q111" s="193">
        <v>6</v>
      </c>
      <c r="R111" s="24">
        <f t="shared" si="31"/>
        <v>78</v>
      </c>
      <c r="S111" s="24">
        <f t="shared" si="32"/>
        <v>7592.52</v>
      </c>
      <c r="T111" s="193">
        <v>11</v>
      </c>
      <c r="U111" s="193">
        <v>20</v>
      </c>
      <c r="V111" s="193">
        <v>7</v>
      </c>
      <c r="W111" s="24">
        <f t="shared" si="33"/>
        <v>38</v>
      </c>
      <c r="X111" s="24">
        <f t="shared" si="34"/>
        <v>3698.92</v>
      </c>
      <c r="Y111" s="24">
        <f t="shared" si="35"/>
        <v>315</v>
      </c>
      <c r="Z111" s="206">
        <v>97.34</v>
      </c>
      <c r="AA111" s="9">
        <f t="shared" si="36"/>
        <v>30662.100000000002</v>
      </c>
      <c r="AB111" s="34"/>
      <c r="AC111" s="280"/>
    </row>
    <row r="112" spans="1:29" s="36" customFormat="1" ht="34.5" customHeight="1">
      <c r="A112" s="68">
        <v>64</v>
      </c>
      <c r="B112" s="89" t="s">
        <v>317</v>
      </c>
      <c r="C112" s="17" t="s">
        <v>496</v>
      </c>
      <c r="D112" s="2" t="s">
        <v>31</v>
      </c>
      <c r="E112" s="192">
        <v>8</v>
      </c>
      <c r="F112" s="193">
        <v>3</v>
      </c>
      <c r="G112" s="193"/>
      <c r="H112" s="30">
        <f t="shared" si="27"/>
        <v>11</v>
      </c>
      <c r="I112" s="24">
        <f t="shared" si="28"/>
        <v>2938.54</v>
      </c>
      <c r="J112" s="193"/>
      <c r="K112" s="193">
        <v>3</v>
      </c>
      <c r="L112" s="193"/>
      <c r="M112" s="24">
        <f t="shared" si="29"/>
        <v>3</v>
      </c>
      <c r="N112" s="24">
        <f t="shared" si="30"/>
        <v>801.42</v>
      </c>
      <c r="O112" s="193">
        <v>9</v>
      </c>
      <c r="P112" s="193">
        <v>3</v>
      </c>
      <c r="Q112" s="193"/>
      <c r="R112" s="24">
        <f t="shared" si="31"/>
        <v>12</v>
      </c>
      <c r="S112" s="24">
        <f t="shared" si="32"/>
        <v>3205.68</v>
      </c>
      <c r="T112" s="193"/>
      <c r="U112" s="193">
        <v>3</v>
      </c>
      <c r="V112" s="193"/>
      <c r="W112" s="24">
        <f t="shared" si="33"/>
        <v>3</v>
      </c>
      <c r="X112" s="24">
        <f t="shared" si="34"/>
        <v>801.42</v>
      </c>
      <c r="Y112" s="24">
        <f t="shared" si="35"/>
        <v>29</v>
      </c>
      <c r="Z112" s="206">
        <v>267.14</v>
      </c>
      <c r="AA112" s="9">
        <f t="shared" si="36"/>
        <v>7747.0599999999995</v>
      </c>
      <c r="AB112" s="34"/>
      <c r="AC112" s="280"/>
    </row>
    <row r="113" spans="1:29" s="36" customFormat="1" ht="34.5" customHeight="1">
      <c r="A113" s="63">
        <v>65</v>
      </c>
      <c r="B113" s="89" t="s">
        <v>318</v>
      </c>
      <c r="C113" s="17" t="s">
        <v>68</v>
      </c>
      <c r="D113" s="2" t="s">
        <v>23</v>
      </c>
      <c r="E113" s="192">
        <v>56</v>
      </c>
      <c r="F113" s="193">
        <v>8</v>
      </c>
      <c r="G113" s="193">
        <v>2</v>
      </c>
      <c r="H113" s="30">
        <f t="shared" si="27"/>
        <v>66</v>
      </c>
      <c r="I113" s="24">
        <f t="shared" si="28"/>
        <v>6404.64</v>
      </c>
      <c r="J113" s="193">
        <v>13</v>
      </c>
      <c r="K113" s="193">
        <v>2</v>
      </c>
      <c r="L113" s="193"/>
      <c r="M113" s="24">
        <f t="shared" si="29"/>
        <v>15</v>
      </c>
      <c r="N113" s="24">
        <f t="shared" si="30"/>
        <v>1455.6000000000001</v>
      </c>
      <c r="O113" s="193">
        <v>17</v>
      </c>
      <c r="P113" s="193">
        <v>7</v>
      </c>
      <c r="Q113" s="193">
        <v>2</v>
      </c>
      <c r="R113" s="24">
        <f t="shared" si="31"/>
        <v>26</v>
      </c>
      <c r="S113" s="24">
        <f t="shared" si="32"/>
        <v>2523.04</v>
      </c>
      <c r="T113" s="193">
        <v>10</v>
      </c>
      <c r="U113" s="193">
        <v>2</v>
      </c>
      <c r="V113" s="193"/>
      <c r="W113" s="24">
        <f t="shared" si="33"/>
        <v>12</v>
      </c>
      <c r="X113" s="24">
        <f t="shared" si="34"/>
        <v>1164.48</v>
      </c>
      <c r="Y113" s="24">
        <f t="shared" si="35"/>
        <v>119</v>
      </c>
      <c r="Z113" s="206">
        <v>97.04</v>
      </c>
      <c r="AA113" s="9">
        <f t="shared" si="36"/>
        <v>11547.76</v>
      </c>
      <c r="AB113" s="34"/>
      <c r="AC113" s="280"/>
    </row>
    <row r="114" spans="1:29" s="36" customFormat="1" ht="34.5" customHeight="1">
      <c r="A114" s="63">
        <v>66</v>
      </c>
      <c r="B114" s="89" t="s">
        <v>319</v>
      </c>
      <c r="C114" s="17" t="s">
        <v>437</v>
      </c>
      <c r="D114" s="2" t="s">
        <v>20</v>
      </c>
      <c r="E114" s="192">
        <v>108</v>
      </c>
      <c r="F114" s="193">
        <v>6</v>
      </c>
      <c r="G114" s="193">
        <v>4</v>
      </c>
      <c r="H114" s="30">
        <f t="shared" ref="H114:H130" si="37">SUM(E114:G114)</f>
        <v>118</v>
      </c>
      <c r="I114" s="24">
        <f t="shared" ref="I114:I130" si="38">H114*Z114</f>
        <v>1899.8000000000002</v>
      </c>
      <c r="J114" s="193">
        <v>19</v>
      </c>
      <c r="K114" s="193">
        <v>2</v>
      </c>
      <c r="L114" s="193"/>
      <c r="M114" s="24">
        <f t="shared" ref="M114:M130" si="39">SUM(J114:L114)</f>
        <v>21</v>
      </c>
      <c r="N114" s="24">
        <f t="shared" ref="N114:N130" si="40">M114*Z114</f>
        <v>338.1</v>
      </c>
      <c r="O114" s="193">
        <v>23</v>
      </c>
      <c r="P114" s="193">
        <v>2</v>
      </c>
      <c r="Q114" s="193"/>
      <c r="R114" s="24">
        <f t="shared" ref="R114:R130" si="41">SUM(O114:Q114)</f>
        <v>25</v>
      </c>
      <c r="S114" s="24">
        <f t="shared" ref="S114:S130" si="42">R114*Z114</f>
        <v>402.50000000000006</v>
      </c>
      <c r="T114" s="193">
        <v>20</v>
      </c>
      <c r="U114" s="193"/>
      <c r="V114" s="193"/>
      <c r="W114" s="24">
        <f t="shared" ref="W114:W130" si="43">SUM(T114:V114)</f>
        <v>20</v>
      </c>
      <c r="X114" s="24">
        <f t="shared" ref="X114:X130" si="44">W114*Z114</f>
        <v>322</v>
      </c>
      <c r="Y114" s="24">
        <f t="shared" ref="Y114:Y130" si="45">H114+M114+R114+W114</f>
        <v>184</v>
      </c>
      <c r="Z114" s="206">
        <v>16.100000000000001</v>
      </c>
      <c r="AA114" s="9">
        <f t="shared" ref="AA114:AA130" si="46">Y114*Z114</f>
        <v>2962.4</v>
      </c>
      <c r="AB114" s="34"/>
      <c r="AC114" s="280"/>
    </row>
    <row r="115" spans="1:29" s="36" customFormat="1" ht="34.5" customHeight="1">
      <c r="A115" s="68">
        <v>67</v>
      </c>
      <c r="B115" s="89" t="s">
        <v>320</v>
      </c>
      <c r="C115" s="17" t="s">
        <v>535</v>
      </c>
      <c r="D115" s="2" t="s">
        <v>20</v>
      </c>
      <c r="E115" s="192">
        <v>527</v>
      </c>
      <c r="F115" s="193">
        <v>55</v>
      </c>
      <c r="G115" s="193">
        <v>22</v>
      </c>
      <c r="H115" s="30">
        <f t="shared" si="37"/>
        <v>604</v>
      </c>
      <c r="I115" s="24">
        <f t="shared" si="38"/>
        <v>21737.960000000003</v>
      </c>
      <c r="J115" s="193">
        <f>330+36</f>
        <v>366</v>
      </c>
      <c r="K115" s="193">
        <v>7</v>
      </c>
      <c r="L115" s="193">
        <v>10</v>
      </c>
      <c r="M115" s="24">
        <f t="shared" si="39"/>
        <v>383</v>
      </c>
      <c r="N115" s="24">
        <f t="shared" si="40"/>
        <v>13784.17</v>
      </c>
      <c r="O115" s="193">
        <f>339+36</f>
        <v>375</v>
      </c>
      <c r="P115" s="193">
        <v>46</v>
      </c>
      <c r="Q115" s="193">
        <v>22</v>
      </c>
      <c r="R115" s="24">
        <f t="shared" si="41"/>
        <v>443</v>
      </c>
      <c r="S115" s="24">
        <f t="shared" si="42"/>
        <v>15943.570000000002</v>
      </c>
      <c r="T115" s="193">
        <v>338</v>
      </c>
      <c r="U115" s="193">
        <v>16</v>
      </c>
      <c r="V115" s="193">
        <v>10</v>
      </c>
      <c r="W115" s="24">
        <f t="shared" si="43"/>
        <v>364</v>
      </c>
      <c r="X115" s="24">
        <f t="shared" si="44"/>
        <v>13100.36</v>
      </c>
      <c r="Y115" s="24">
        <f t="shared" si="45"/>
        <v>1794</v>
      </c>
      <c r="Z115" s="206">
        <v>35.99</v>
      </c>
      <c r="AA115" s="9">
        <f t="shared" si="46"/>
        <v>64566.060000000005</v>
      </c>
      <c r="AB115" s="34"/>
      <c r="AC115" s="280"/>
    </row>
    <row r="116" spans="1:29" s="36" customFormat="1" ht="34.5" customHeight="1">
      <c r="A116" s="63">
        <v>68</v>
      </c>
      <c r="B116" s="89" t="s">
        <v>321</v>
      </c>
      <c r="C116" s="17" t="s">
        <v>536</v>
      </c>
      <c r="D116" s="2" t="s">
        <v>20</v>
      </c>
      <c r="E116" s="192">
        <v>97</v>
      </c>
      <c r="F116" s="193">
        <v>40</v>
      </c>
      <c r="G116" s="193">
        <v>3</v>
      </c>
      <c r="H116" s="30">
        <f t="shared" si="37"/>
        <v>140</v>
      </c>
      <c r="I116" s="24">
        <f t="shared" si="38"/>
        <v>5038.6000000000004</v>
      </c>
      <c r="J116" s="193">
        <v>44</v>
      </c>
      <c r="K116" s="193"/>
      <c r="L116" s="193">
        <v>2</v>
      </c>
      <c r="M116" s="24">
        <f t="shared" si="39"/>
        <v>46</v>
      </c>
      <c r="N116" s="24">
        <f t="shared" si="40"/>
        <v>1655.5400000000002</v>
      </c>
      <c r="O116" s="193">
        <f>49+15</f>
        <v>64</v>
      </c>
      <c r="P116" s="193">
        <v>30</v>
      </c>
      <c r="Q116" s="193">
        <v>3</v>
      </c>
      <c r="R116" s="24">
        <f t="shared" si="41"/>
        <v>97</v>
      </c>
      <c r="S116" s="24">
        <f t="shared" si="42"/>
        <v>3491.03</v>
      </c>
      <c r="T116" s="193">
        <v>49</v>
      </c>
      <c r="U116" s="193"/>
      <c r="V116" s="193">
        <v>2</v>
      </c>
      <c r="W116" s="24">
        <f t="shared" si="43"/>
        <v>51</v>
      </c>
      <c r="X116" s="24">
        <f t="shared" si="44"/>
        <v>1835.49</v>
      </c>
      <c r="Y116" s="24">
        <f t="shared" si="45"/>
        <v>334</v>
      </c>
      <c r="Z116" s="206">
        <v>35.99</v>
      </c>
      <c r="AA116" s="9">
        <f t="shared" si="46"/>
        <v>12020.66</v>
      </c>
      <c r="AB116" s="34"/>
      <c r="AC116" s="280"/>
    </row>
    <row r="117" spans="1:29" s="36" customFormat="1" ht="34.5" customHeight="1">
      <c r="A117" s="63">
        <v>69</v>
      </c>
      <c r="B117" s="89" t="s">
        <v>322</v>
      </c>
      <c r="C117" s="17" t="s">
        <v>537</v>
      </c>
      <c r="D117" s="2" t="s">
        <v>20</v>
      </c>
      <c r="E117" s="192">
        <v>115</v>
      </c>
      <c r="F117" s="193">
        <v>43</v>
      </c>
      <c r="G117" s="193"/>
      <c r="H117" s="30">
        <f t="shared" si="37"/>
        <v>158</v>
      </c>
      <c r="I117" s="24">
        <f t="shared" si="38"/>
        <v>5686.42</v>
      </c>
      <c r="J117" s="193">
        <v>38</v>
      </c>
      <c r="K117" s="193"/>
      <c r="L117" s="193"/>
      <c r="M117" s="24">
        <f t="shared" si="39"/>
        <v>38</v>
      </c>
      <c r="N117" s="24">
        <f t="shared" si="40"/>
        <v>1367.6200000000001</v>
      </c>
      <c r="O117" s="193">
        <v>65</v>
      </c>
      <c r="P117" s="193">
        <v>33</v>
      </c>
      <c r="Q117" s="193"/>
      <c r="R117" s="24">
        <f t="shared" si="41"/>
        <v>98</v>
      </c>
      <c r="S117" s="24">
        <f t="shared" si="42"/>
        <v>3527.02</v>
      </c>
      <c r="T117" s="193">
        <v>29</v>
      </c>
      <c r="U117" s="193">
        <v>3</v>
      </c>
      <c r="V117" s="193"/>
      <c r="W117" s="24">
        <f t="shared" si="43"/>
        <v>32</v>
      </c>
      <c r="X117" s="24">
        <f t="shared" si="44"/>
        <v>1151.68</v>
      </c>
      <c r="Y117" s="24">
        <f t="shared" si="45"/>
        <v>326</v>
      </c>
      <c r="Z117" s="206">
        <v>35.99</v>
      </c>
      <c r="AA117" s="9">
        <f t="shared" si="46"/>
        <v>11732.74</v>
      </c>
      <c r="AB117" s="34"/>
      <c r="AC117" s="280"/>
    </row>
    <row r="118" spans="1:29" s="36" customFormat="1" ht="34.5" customHeight="1">
      <c r="A118" s="68">
        <v>70</v>
      </c>
      <c r="B118" s="89" t="s">
        <v>323</v>
      </c>
      <c r="C118" s="17" t="s">
        <v>395</v>
      </c>
      <c r="D118" s="2" t="s">
        <v>27</v>
      </c>
      <c r="E118" s="192">
        <v>50</v>
      </c>
      <c r="F118" s="193">
        <v>4</v>
      </c>
      <c r="G118" s="193">
        <v>11</v>
      </c>
      <c r="H118" s="30">
        <f t="shared" si="37"/>
        <v>65</v>
      </c>
      <c r="I118" s="24">
        <f t="shared" si="38"/>
        <v>1665.3</v>
      </c>
      <c r="J118" s="193">
        <v>17</v>
      </c>
      <c r="K118" s="193">
        <v>2</v>
      </c>
      <c r="L118" s="193">
        <v>1</v>
      </c>
      <c r="M118" s="24">
        <f t="shared" si="39"/>
        <v>20</v>
      </c>
      <c r="N118" s="24">
        <f t="shared" si="40"/>
        <v>512.4</v>
      </c>
      <c r="O118" s="193">
        <v>29</v>
      </c>
      <c r="P118" s="193">
        <v>3</v>
      </c>
      <c r="Q118" s="193">
        <v>11</v>
      </c>
      <c r="R118" s="24">
        <f t="shared" si="41"/>
        <v>43</v>
      </c>
      <c r="S118" s="24">
        <f t="shared" si="42"/>
        <v>1101.6600000000001</v>
      </c>
      <c r="T118" s="193">
        <v>14</v>
      </c>
      <c r="U118" s="193">
        <v>2</v>
      </c>
      <c r="V118" s="193">
        <v>1</v>
      </c>
      <c r="W118" s="24">
        <f t="shared" si="43"/>
        <v>17</v>
      </c>
      <c r="X118" s="24">
        <f t="shared" si="44"/>
        <v>435.54</v>
      </c>
      <c r="Y118" s="24">
        <f t="shared" si="45"/>
        <v>145</v>
      </c>
      <c r="Z118" s="206">
        <v>25.62</v>
      </c>
      <c r="AA118" s="9">
        <f t="shared" si="46"/>
        <v>3714.9</v>
      </c>
      <c r="AB118" s="34"/>
      <c r="AC118" s="280"/>
    </row>
    <row r="119" spans="1:29" s="36" customFormat="1" ht="34.5" customHeight="1">
      <c r="A119" s="63">
        <v>71</v>
      </c>
      <c r="B119" s="89" t="s">
        <v>324</v>
      </c>
      <c r="C119" s="17" t="s">
        <v>484</v>
      </c>
      <c r="D119" s="2" t="s">
        <v>20</v>
      </c>
      <c r="E119" s="192">
        <v>46</v>
      </c>
      <c r="F119" s="193"/>
      <c r="G119" s="193">
        <v>1</v>
      </c>
      <c r="H119" s="30">
        <f t="shared" si="37"/>
        <v>47</v>
      </c>
      <c r="I119" s="24">
        <f t="shared" si="38"/>
        <v>1352.19</v>
      </c>
      <c r="J119" s="193">
        <v>12</v>
      </c>
      <c r="K119" s="193"/>
      <c r="L119" s="193">
        <v>1</v>
      </c>
      <c r="M119" s="24">
        <f t="shared" si="39"/>
        <v>13</v>
      </c>
      <c r="N119" s="24">
        <f t="shared" si="40"/>
        <v>374.01</v>
      </c>
      <c r="O119" s="193">
        <v>20</v>
      </c>
      <c r="P119" s="193"/>
      <c r="Q119" s="193"/>
      <c r="R119" s="24">
        <f t="shared" si="41"/>
        <v>20</v>
      </c>
      <c r="S119" s="24">
        <f t="shared" si="42"/>
        <v>575.4</v>
      </c>
      <c r="T119" s="193">
        <v>3</v>
      </c>
      <c r="U119" s="193"/>
      <c r="V119" s="193">
        <v>1</v>
      </c>
      <c r="W119" s="24">
        <f t="shared" si="43"/>
        <v>4</v>
      </c>
      <c r="X119" s="24">
        <f t="shared" si="44"/>
        <v>115.08</v>
      </c>
      <c r="Y119" s="24">
        <f t="shared" si="45"/>
        <v>84</v>
      </c>
      <c r="Z119" s="206">
        <v>28.77</v>
      </c>
      <c r="AA119" s="9">
        <f t="shared" si="46"/>
        <v>2416.6799999999998</v>
      </c>
      <c r="AB119" s="34"/>
      <c r="AC119" s="280"/>
    </row>
    <row r="120" spans="1:29" s="36" customFormat="1" ht="34.5" customHeight="1">
      <c r="A120" s="63">
        <v>72</v>
      </c>
      <c r="B120" s="89" t="s">
        <v>325</v>
      </c>
      <c r="C120" s="17" t="s">
        <v>424</v>
      </c>
      <c r="D120" s="2" t="s">
        <v>23</v>
      </c>
      <c r="E120" s="192">
        <v>135</v>
      </c>
      <c r="F120" s="193">
        <v>4</v>
      </c>
      <c r="G120" s="193">
        <v>1</v>
      </c>
      <c r="H120" s="30">
        <f t="shared" si="37"/>
        <v>140</v>
      </c>
      <c r="I120" s="24">
        <f t="shared" si="38"/>
        <v>3011.4</v>
      </c>
      <c r="J120" s="193">
        <v>57</v>
      </c>
      <c r="K120" s="193">
        <v>3</v>
      </c>
      <c r="L120" s="193">
        <v>1</v>
      </c>
      <c r="M120" s="24">
        <f t="shared" si="39"/>
        <v>61</v>
      </c>
      <c r="N120" s="24">
        <f t="shared" si="40"/>
        <v>1312.1100000000001</v>
      </c>
      <c r="O120" s="193">
        <v>124</v>
      </c>
      <c r="P120" s="193">
        <v>1</v>
      </c>
      <c r="Q120" s="193">
        <v>1</v>
      </c>
      <c r="R120" s="24">
        <f t="shared" si="41"/>
        <v>126</v>
      </c>
      <c r="S120" s="24">
        <f t="shared" si="42"/>
        <v>2710.26</v>
      </c>
      <c r="T120" s="193">
        <v>28</v>
      </c>
      <c r="U120" s="193">
        <v>1</v>
      </c>
      <c r="V120" s="193">
        <v>1</v>
      </c>
      <c r="W120" s="24">
        <f t="shared" si="43"/>
        <v>30</v>
      </c>
      <c r="X120" s="24">
        <f t="shared" si="44"/>
        <v>645.30000000000007</v>
      </c>
      <c r="Y120" s="24">
        <f t="shared" si="45"/>
        <v>357</v>
      </c>
      <c r="Z120" s="206">
        <v>21.51</v>
      </c>
      <c r="AA120" s="9">
        <f t="shared" si="46"/>
        <v>7679.0700000000006</v>
      </c>
      <c r="AB120" s="34"/>
      <c r="AC120" s="280"/>
    </row>
    <row r="121" spans="1:29" s="36" customFormat="1" ht="34.5" customHeight="1">
      <c r="A121" s="68">
        <v>73</v>
      </c>
      <c r="B121" s="89" t="s">
        <v>326</v>
      </c>
      <c r="C121" s="17" t="s">
        <v>425</v>
      </c>
      <c r="D121" s="2" t="s">
        <v>23</v>
      </c>
      <c r="E121" s="192">
        <v>168</v>
      </c>
      <c r="F121" s="193">
        <v>38</v>
      </c>
      <c r="G121" s="193">
        <v>10</v>
      </c>
      <c r="H121" s="30">
        <f t="shared" si="37"/>
        <v>216</v>
      </c>
      <c r="I121" s="24">
        <f t="shared" si="38"/>
        <v>4250.88</v>
      </c>
      <c r="J121" s="193">
        <v>110</v>
      </c>
      <c r="K121" s="193">
        <v>19</v>
      </c>
      <c r="L121" s="193">
        <v>10</v>
      </c>
      <c r="M121" s="24">
        <f t="shared" si="39"/>
        <v>139</v>
      </c>
      <c r="N121" s="24">
        <f t="shared" si="40"/>
        <v>2735.52</v>
      </c>
      <c r="O121" s="193">
        <v>128</v>
      </c>
      <c r="P121" s="193">
        <v>27</v>
      </c>
      <c r="Q121" s="193">
        <v>10</v>
      </c>
      <c r="R121" s="24">
        <f t="shared" si="41"/>
        <v>165</v>
      </c>
      <c r="S121" s="24">
        <f t="shared" si="42"/>
        <v>3247.2</v>
      </c>
      <c r="T121" s="193">
        <v>99</v>
      </c>
      <c r="U121" s="193">
        <v>12</v>
      </c>
      <c r="V121" s="193">
        <v>10</v>
      </c>
      <c r="W121" s="24">
        <f t="shared" si="43"/>
        <v>121</v>
      </c>
      <c r="X121" s="24">
        <f t="shared" si="44"/>
        <v>2381.2799999999997</v>
      </c>
      <c r="Y121" s="24">
        <f t="shared" si="45"/>
        <v>641</v>
      </c>
      <c r="Z121" s="206">
        <v>19.68</v>
      </c>
      <c r="AA121" s="9">
        <f t="shared" si="46"/>
        <v>12614.88</v>
      </c>
      <c r="AB121" s="34"/>
      <c r="AC121" s="280"/>
    </row>
    <row r="122" spans="1:29" s="36" customFormat="1" ht="34.5" customHeight="1">
      <c r="A122" s="63">
        <v>74</v>
      </c>
      <c r="B122" s="89" t="s">
        <v>327</v>
      </c>
      <c r="C122" s="17" t="s">
        <v>427</v>
      </c>
      <c r="D122" s="2" t="s">
        <v>22</v>
      </c>
      <c r="E122" s="192">
        <v>115</v>
      </c>
      <c r="F122" s="193">
        <v>14</v>
      </c>
      <c r="G122" s="193">
        <v>3</v>
      </c>
      <c r="H122" s="30">
        <f t="shared" si="37"/>
        <v>132</v>
      </c>
      <c r="I122" s="24">
        <f t="shared" si="38"/>
        <v>7566.24</v>
      </c>
      <c r="J122" s="192">
        <v>73</v>
      </c>
      <c r="K122" s="193">
        <v>15</v>
      </c>
      <c r="L122" s="193">
        <v>3</v>
      </c>
      <c r="M122" s="24">
        <f t="shared" si="39"/>
        <v>91</v>
      </c>
      <c r="N122" s="24">
        <f t="shared" si="40"/>
        <v>5216.12</v>
      </c>
      <c r="O122" s="193">
        <v>77</v>
      </c>
      <c r="P122" s="193">
        <v>15</v>
      </c>
      <c r="Q122" s="193">
        <v>3</v>
      </c>
      <c r="R122" s="24">
        <f t="shared" si="41"/>
        <v>95</v>
      </c>
      <c r="S122" s="24">
        <f t="shared" si="42"/>
        <v>5445.4</v>
      </c>
      <c r="T122" s="193">
        <v>58</v>
      </c>
      <c r="U122" s="193">
        <v>3</v>
      </c>
      <c r="V122" s="193">
        <v>3</v>
      </c>
      <c r="W122" s="24">
        <f t="shared" si="43"/>
        <v>64</v>
      </c>
      <c r="X122" s="24">
        <f t="shared" si="44"/>
        <v>3668.48</v>
      </c>
      <c r="Y122" s="24">
        <f t="shared" si="45"/>
        <v>382</v>
      </c>
      <c r="Z122" s="206">
        <v>57.32</v>
      </c>
      <c r="AA122" s="9">
        <f t="shared" si="46"/>
        <v>21896.240000000002</v>
      </c>
      <c r="AB122" s="34"/>
      <c r="AC122" s="280"/>
    </row>
    <row r="123" spans="1:29" s="36" customFormat="1" ht="34.5" customHeight="1">
      <c r="A123" s="63">
        <v>75</v>
      </c>
      <c r="B123" s="89" t="s">
        <v>328</v>
      </c>
      <c r="C123" s="17" t="s">
        <v>428</v>
      </c>
      <c r="D123" s="2" t="s">
        <v>22</v>
      </c>
      <c r="E123" s="192">
        <v>73</v>
      </c>
      <c r="F123" s="193">
        <v>11</v>
      </c>
      <c r="G123" s="193">
        <v>3</v>
      </c>
      <c r="H123" s="30">
        <f t="shared" si="37"/>
        <v>87</v>
      </c>
      <c r="I123" s="24">
        <f t="shared" si="38"/>
        <v>9503.8799999999992</v>
      </c>
      <c r="J123" s="192">
        <v>47</v>
      </c>
      <c r="K123" s="193">
        <v>6</v>
      </c>
      <c r="L123" s="193">
        <v>3</v>
      </c>
      <c r="M123" s="24">
        <f t="shared" si="39"/>
        <v>56</v>
      </c>
      <c r="N123" s="24">
        <f t="shared" si="40"/>
        <v>6117.44</v>
      </c>
      <c r="O123" s="193">
        <v>47</v>
      </c>
      <c r="P123" s="193">
        <v>8</v>
      </c>
      <c r="Q123" s="193">
        <v>3</v>
      </c>
      <c r="R123" s="24">
        <f t="shared" si="41"/>
        <v>58</v>
      </c>
      <c r="S123" s="24">
        <f t="shared" si="42"/>
        <v>6335.92</v>
      </c>
      <c r="T123" s="193">
        <v>40</v>
      </c>
      <c r="U123" s="193">
        <v>5</v>
      </c>
      <c r="V123" s="193">
        <v>3</v>
      </c>
      <c r="W123" s="24">
        <f t="shared" si="43"/>
        <v>48</v>
      </c>
      <c r="X123" s="24">
        <f t="shared" si="44"/>
        <v>5243.5199999999995</v>
      </c>
      <c r="Y123" s="24">
        <f t="shared" si="45"/>
        <v>249</v>
      </c>
      <c r="Z123" s="206">
        <v>109.24</v>
      </c>
      <c r="AA123" s="9">
        <f t="shared" si="46"/>
        <v>27200.76</v>
      </c>
      <c r="AB123" s="34"/>
      <c r="AC123" s="280"/>
    </row>
    <row r="124" spans="1:29" s="36" customFormat="1" ht="34.5" customHeight="1">
      <c r="A124" s="68">
        <v>76</v>
      </c>
      <c r="B124" s="89" t="s">
        <v>329</v>
      </c>
      <c r="C124" s="17" t="s">
        <v>431</v>
      </c>
      <c r="D124" s="2" t="s">
        <v>22</v>
      </c>
      <c r="E124" s="192">
        <v>80</v>
      </c>
      <c r="F124" s="193">
        <v>14</v>
      </c>
      <c r="G124" s="193">
        <v>30</v>
      </c>
      <c r="H124" s="30">
        <f t="shared" si="37"/>
        <v>124</v>
      </c>
      <c r="I124" s="24">
        <f t="shared" si="38"/>
        <v>3605.9199999999996</v>
      </c>
      <c r="J124" s="192">
        <v>50</v>
      </c>
      <c r="K124" s="193">
        <v>9</v>
      </c>
      <c r="L124" s="193">
        <v>28</v>
      </c>
      <c r="M124" s="24">
        <f t="shared" si="39"/>
        <v>87</v>
      </c>
      <c r="N124" s="24">
        <f t="shared" si="40"/>
        <v>2529.96</v>
      </c>
      <c r="O124" s="193">
        <v>58</v>
      </c>
      <c r="P124" s="193">
        <v>9</v>
      </c>
      <c r="Q124" s="193">
        <v>28</v>
      </c>
      <c r="R124" s="24">
        <f t="shared" si="41"/>
        <v>95</v>
      </c>
      <c r="S124" s="24">
        <f t="shared" si="42"/>
        <v>2762.6</v>
      </c>
      <c r="T124" s="193">
        <v>43</v>
      </c>
      <c r="U124" s="193">
        <v>3</v>
      </c>
      <c r="V124" s="193">
        <v>28</v>
      </c>
      <c r="W124" s="24">
        <f t="shared" si="43"/>
        <v>74</v>
      </c>
      <c r="X124" s="24">
        <f t="shared" si="44"/>
        <v>2151.92</v>
      </c>
      <c r="Y124" s="24">
        <f t="shared" si="45"/>
        <v>380</v>
      </c>
      <c r="Z124" s="206">
        <v>29.08</v>
      </c>
      <c r="AA124" s="9">
        <f t="shared" si="46"/>
        <v>11050.4</v>
      </c>
      <c r="AB124" s="34"/>
      <c r="AC124" s="280"/>
    </row>
    <row r="125" spans="1:29" s="36" customFormat="1" ht="34.5" customHeight="1">
      <c r="A125" s="63">
        <v>77</v>
      </c>
      <c r="B125" s="89" t="s">
        <v>330</v>
      </c>
      <c r="C125" s="17" t="s">
        <v>429</v>
      </c>
      <c r="D125" s="2" t="s">
        <v>22</v>
      </c>
      <c r="E125" s="192">
        <v>130</v>
      </c>
      <c r="F125" s="193">
        <v>31</v>
      </c>
      <c r="G125" s="193">
        <v>13</v>
      </c>
      <c r="H125" s="30">
        <f t="shared" si="37"/>
        <v>174</v>
      </c>
      <c r="I125" s="24">
        <f t="shared" si="38"/>
        <v>1976.6399999999999</v>
      </c>
      <c r="J125" s="192">
        <f>65+6</f>
        <v>71</v>
      </c>
      <c r="K125" s="193">
        <v>11</v>
      </c>
      <c r="L125" s="193">
        <v>13</v>
      </c>
      <c r="M125" s="24">
        <f t="shared" si="39"/>
        <v>95</v>
      </c>
      <c r="N125" s="24">
        <f t="shared" si="40"/>
        <v>1079.2</v>
      </c>
      <c r="O125" s="193">
        <v>79</v>
      </c>
      <c r="P125" s="193">
        <v>11</v>
      </c>
      <c r="Q125" s="193">
        <v>13</v>
      </c>
      <c r="R125" s="24">
        <f t="shared" si="41"/>
        <v>103</v>
      </c>
      <c r="S125" s="24">
        <f t="shared" si="42"/>
        <v>1170.08</v>
      </c>
      <c r="T125" s="193">
        <v>70</v>
      </c>
      <c r="U125" s="193">
        <v>5</v>
      </c>
      <c r="V125" s="193">
        <v>13</v>
      </c>
      <c r="W125" s="24">
        <f t="shared" si="43"/>
        <v>88</v>
      </c>
      <c r="X125" s="24">
        <f t="shared" si="44"/>
        <v>999.68</v>
      </c>
      <c r="Y125" s="24">
        <f t="shared" si="45"/>
        <v>460</v>
      </c>
      <c r="Z125" s="206">
        <v>11.36</v>
      </c>
      <c r="AA125" s="9">
        <f t="shared" si="46"/>
        <v>5225.5999999999995</v>
      </c>
      <c r="AB125" s="34"/>
      <c r="AC125" s="280"/>
    </row>
    <row r="126" spans="1:29" s="36" customFormat="1" ht="34.5" customHeight="1">
      <c r="A126" s="63">
        <v>78</v>
      </c>
      <c r="B126" s="89" t="s">
        <v>331</v>
      </c>
      <c r="C126" s="17" t="s">
        <v>430</v>
      </c>
      <c r="D126" s="2" t="s">
        <v>22</v>
      </c>
      <c r="E126" s="192">
        <v>110</v>
      </c>
      <c r="F126" s="193">
        <v>17</v>
      </c>
      <c r="G126" s="193">
        <v>6</v>
      </c>
      <c r="H126" s="30">
        <f t="shared" si="37"/>
        <v>133</v>
      </c>
      <c r="I126" s="24">
        <f t="shared" si="38"/>
        <v>3668.14</v>
      </c>
      <c r="J126" s="192">
        <v>60</v>
      </c>
      <c r="K126" s="193">
        <v>13</v>
      </c>
      <c r="L126" s="193">
        <v>6</v>
      </c>
      <c r="M126" s="24">
        <f t="shared" si="39"/>
        <v>79</v>
      </c>
      <c r="N126" s="24">
        <f t="shared" si="40"/>
        <v>2178.8199999999997</v>
      </c>
      <c r="O126" s="193">
        <v>67</v>
      </c>
      <c r="P126" s="193">
        <v>7</v>
      </c>
      <c r="Q126" s="193">
        <v>6</v>
      </c>
      <c r="R126" s="24">
        <f t="shared" si="41"/>
        <v>80</v>
      </c>
      <c r="S126" s="24">
        <f t="shared" si="42"/>
        <v>2206.3999999999996</v>
      </c>
      <c r="T126" s="193">
        <v>76</v>
      </c>
      <c r="U126" s="193">
        <v>13</v>
      </c>
      <c r="V126" s="193">
        <v>4</v>
      </c>
      <c r="W126" s="24">
        <f t="shared" si="43"/>
        <v>93</v>
      </c>
      <c r="X126" s="24">
        <f t="shared" si="44"/>
        <v>2564.94</v>
      </c>
      <c r="Y126" s="24">
        <f t="shared" si="45"/>
        <v>385</v>
      </c>
      <c r="Z126" s="206">
        <v>27.58</v>
      </c>
      <c r="AA126" s="9">
        <f t="shared" si="46"/>
        <v>10618.3</v>
      </c>
      <c r="AB126" s="34"/>
      <c r="AC126" s="280"/>
    </row>
    <row r="127" spans="1:29" s="36" customFormat="1" ht="34.5" customHeight="1">
      <c r="A127" s="68">
        <v>79</v>
      </c>
      <c r="B127" s="89" t="s">
        <v>332</v>
      </c>
      <c r="C127" s="17" t="s">
        <v>418</v>
      </c>
      <c r="D127" s="2" t="s">
        <v>29</v>
      </c>
      <c r="E127" s="192">
        <v>212</v>
      </c>
      <c r="F127" s="193">
        <v>49</v>
      </c>
      <c r="G127" s="193">
        <v>16</v>
      </c>
      <c r="H127" s="30">
        <f t="shared" si="37"/>
        <v>277</v>
      </c>
      <c r="I127" s="24">
        <f t="shared" si="38"/>
        <v>19473.099999999999</v>
      </c>
      <c r="J127" s="192">
        <v>127</v>
      </c>
      <c r="K127" s="193">
        <v>15</v>
      </c>
      <c r="L127" s="193">
        <v>31</v>
      </c>
      <c r="M127" s="24">
        <f t="shared" si="39"/>
        <v>173</v>
      </c>
      <c r="N127" s="24">
        <f t="shared" si="40"/>
        <v>12161.9</v>
      </c>
      <c r="O127" s="193">
        <v>134</v>
      </c>
      <c r="P127" s="193">
        <v>23</v>
      </c>
      <c r="Q127" s="193">
        <v>31</v>
      </c>
      <c r="R127" s="24">
        <f t="shared" si="41"/>
        <v>188</v>
      </c>
      <c r="S127" s="24">
        <f t="shared" si="42"/>
        <v>13216.4</v>
      </c>
      <c r="T127" s="193">
        <v>129</v>
      </c>
      <c r="U127" s="193">
        <v>8</v>
      </c>
      <c r="V127" s="193">
        <v>31</v>
      </c>
      <c r="W127" s="24">
        <f t="shared" si="43"/>
        <v>168</v>
      </c>
      <c r="X127" s="24">
        <f t="shared" si="44"/>
        <v>11810.4</v>
      </c>
      <c r="Y127" s="24">
        <f t="shared" si="45"/>
        <v>806</v>
      </c>
      <c r="Z127" s="206">
        <v>70.3</v>
      </c>
      <c r="AA127" s="9">
        <f t="shared" si="46"/>
        <v>56661.799999999996</v>
      </c>
      <c r="AB127" s="34"/>
      <c r="AC127" s="280"/>
    </row>
    <row r="128" spans="1:29" s="36" customFormat="1" ht="34.5" customHeight="1">
      <c r="A128" s="63">
        <v>80</v>
      </c>
      <c r="B128" s="89" t="s">
        <v>333</v>
      </c>
      <c r="C128" s="17" t="s">
        <v>423</v>
      </c>
      <c r="D128" s="2" t="s">
        <v>22</v>
      </c>
      <c r="E128" s="192">
        <v>11</v>
      </c>
      <c r="F128" s="193">
        <v>2</v>
      </c>
      <c r="G128" s="193"/>
      <c r="H128" s="30">
        <f t="shared" si="37"/>
        <v>13</v>
      </c>
      <c r="I128" s="24">
        <f t="shared" si="38"/>
        <v>674.96</v>
      </c>
      <c r="J128" s="193"/>
      <c r="K128" s="193">
        <v>1</v>
      </c>
      <c r="L128" s="193"/>
      <c r="M128" s="24">
        <f t="shared" si="39"/>
        <v>1</v>
      </c>
      <c r="N128" s="24">
        <f t="shared" si="40"/>
        <v>51.92</v>
      </c>
      <c r="O128" s="193">
        <v>5</v>
      </c>
      <c r="P128" s="193">
        <v>1</v>
      </c>
      <c r="Q128" s="193"/>
      <c r="R128" s="24">
        <f t="shared" si="41"/>
        <v>6</v>
      </c>
      <c r="S128" s="24">
        <f t="shared" si="42"/>
        <v>311.52</v>
      </c>
      <c r="T128" s="193">
        <v>3</v>
      </c>
      <c r="U128" s="193"/>
      <c r="V128" s="193"/>
      <c r="W128" s="24">
        <f t="shared" si="43"/>
        <v>3</v>
      </c>
      <c r="X128" s="24">
        <f t="shared" si="44"/>
        <v>155.76</v>
      </c>
      <c r="Y128" s="24">
        <f t="shared" si="45"/>
        <v>23</v>
      </c>
      <c r="Z128" s="206">
        <v>51.92</v>
      </c>
      <c r="AA128" s="9">
        <f t="shared" si="46"/>
        <v>1194.1600000000001</v>
      </c>
      <c r="AB128" s="34"/>
      <c r="AC128" s="280"/>
    </row>
    <row r="129" spans="1:29" s="36" customFormat="1" ht="34.5" customHeight="1">
      <c r="A129" s="63">
        <v>81</v>
      </c>
      <c r="B129" s="89" t="s">
        <v>334</v>
      </c>
      <c r="C129" s="17" t="s">
        <v>532</v>
      </c>
      <c r="D129" s="2" t="s">
        <v>29</v>
      </c>
      <c r="E129" s="192">
        <v>2</v>
      </c>
      <c r="F129" s="193"/>
      <c r="G129" s="193"/>
      <c r="H129" s="30">
        <f t="shared" si="37"/>
        <v>2</v>
      </c>
      <c r="I129" s="24">
        <f t="shared" si="38"/>
        <v>267.98</v>
      </c>
      <c r="J129" s="193"/>
      <c r="K129" s="193"/>
      <c r="L129" s="193"/>
      <c r="M129" s="24">
        <f t="shared" si="39"/>
        <v>0</v>
      </c>
      <c r="N129" s="24">
        <f t="shared" si="40"/>
        <v>0</v>
      </c>
      <c r="O129" s="193"/>
      <c r="P129" s="193"/>
      <c r="Q129" s="193"/>
      <c r="R129" s="24">
        <f t="shared" si="41"/>
        <v>0</v>
      </c>
      <c r="S129" s="24">
        <f t="shared" si="42"/>
        <v>0</v>
      </c>
      <c r="T129" s="193"/>
      <c r="U129" s="193"/>
      <c r="V129" s="193"/>
      <c r="W129" s="24">
        <f t="shared" si="43"/>
        <v>0</v>
      </c>
      <c r="X129" s="24">
        <f t="shared" si="44"/>
        <v>0</v>
      </c>
      <c r="Y129" s="24">
        <f t="shared" si="45"/>
        <v>2</v>
      </c>
      <c r="Z129" s="206">
        <v>133.99</v>
      </c>
      <c r="AA129" s="9">
        <f t="shared" si="46"/>
        <v>267.98</v>
      </c>
      <c r="AB129" s="34"/>
      <c r="AC129" s="280"/>
    </row>
    <row r="130" spans="1:29" s="36" customFormat="1" ht="34.5" customHeight="1" thickBot="1">
      <c r="A130" s="262">
        <v>82</v>
      </c>
      <c r="B130" s="263" t="s">
        <v>4163</v>
      </c>
      <c r="C130" s="15" t="s">
        <v>156</v>
      </c>
      <c r="D130" s="3" t="s">
        <v>539</v>
      </c>
      <c r="E130" s="264"/>
      <c r="F130" s="265"/>
      <c r="G130" s="265"/>
      <c r="H130" s="266">
        <f t="shared" si="37"/>
        <v>0</v>
      </c>
      <c r="I130" s="267">
        <f t="shared" si="38"/>
        <v>0</v>
      </c>
      <c r="J130" s="265"/>
      <c r="K130" s="265"/>
      <c r="L130" s="265"/>
      <c r="M130" s="267">
        <f t="shared" si="39"/>
        <v>0</v>
      </c>
      <c r="N130" s="267">
        <f t="shared" si="40"/>
        <v>0</v>
      </c>
      <c r="O130" s="265"/>
      <c r="P130" s="265"/>
      <c r="Q130" s="265"/>
      <c r="R130" s="267">
        <f t="shared" si="41"/>
        <v>0</v>
      </c>
      <c r="S130" s="267">
        <f t="shared" si="42"/>
        <v>0</v>
      </c>
      <c r="T130" s="265"/>
      <c r="U130" s="265"/>
      <c r="V130" s="265"/>
      <c r="W130" s="267">
        <f t="shared" si="43"/>
        <v>0</v>
      </c>
      <c r="X130" s="267">
        <f t="shared" si="44"/>
        <v>0</v>
      </c>
      <c r="Y130" s="267">
        <f t="shared" si="45"/>
        <v>0</v>
      </c>
      <c r="Z130" s="206">
        <v>0</v>
      </c>
      <c r="AA130" s="268">
        <f t="shared" si="46"/>
        <v>0</v>
      </c>
      <c r="AB130" s="34"/>
      <c r="AC130" s="280"/>
    </row>
    <row r="131" spans="1:29" s="36" customFormat="1" ht="5.0999999999999996" customHeight="1" thickBot="1">
      <c r="A131" s="252"/>
      <c r="B131" s="91"/>
      <c r="C131" s="135"/>
      <c r="D131" s="112"/>
      <c r="E131" s="136"/>
      <c r="F131" s="136"/>
      <c r="G131" s="136"/>
      <c r="H131" s="31"/>
      <c r="I131" s="31"/>
      <c r="J131" s="136"/>
      <c r="K131" s="136"/>
      <c r="L131" s="136"/>
      <c r="M131" s="31"/>
      <c r="N131" s="31"/>
      <c r="O131" s="136"/>
      <c r="P131" s="136"/>
      <c r="Q131" s="136"/>
      <c r="R131" s="31"/>
      <c r="S131" s="31"/>
      <c r="T131" s="136"/>
      <c r="U131" s="136"/>
      <c r="V131" s="136"/>
      <c r="W131" s="31"/>
      <c r="X131" s="31"/>
      <c r="Y131" s="31"/>
      <c r="Z131" s="137"/>
      <c r="AA131" s="10"/>
      <c r="AB131" s="34"/>
      <c r="AC131" s="280"/>
    </row>
    <row r="132" spans="1:29" s="36" customFormat="1" ht="34.5" customHeight="1" thickBot="1">
      <c r="A132" s="384" t="s">
        <v>36</v>
      </c>
      <c r="B132" s="385"/>
      <c r="C132" s="385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2"/>
      <c r="AA132" s="133"/>
      <c r="AB132" s="34"/>
      <c r="AC132" s="280"/>
    </row>
    <row r="133" spans="1:29" s="36" customFormat="1" ht="34.5" customHeight="1">
      <c r="A133" s="68">
        <v>1</v>
      </c>
      <c r="B133" s="92" t="s">
        <v>335</v>
      </c>
      <c r="C133" s="138" t="s">
        <v>467</v>
      </c>
      <c r="D133" s="4" t="s">
        <v>33</v>
      </c>
      <c r="E133" s="192">
        <v>57</v>
      </c>
      <c r="F133" s="193"/>
      <c r="G133" s="193">
        <v>2</v>
      </c>
      <c r="H133" s="30">
        <f t="shared" ref="H133" si="47">SUM(E133:G133)</f>
        <v>59</v>
      </c>
      <c r="I133" s="24">
        <f t="shared" ref="I133" si="48">H133*Z133</f>
        <v>602.98</v>
      </c>
      <c r="J133" s="193">
        <v>14</v>
      </c>
      <c r="K133" s="193"/>
      <c r="L133" s="193">
        <v>2</v>
      </c>
      <c r="M133" s="24">
        <f t="shared" ref="M133" si="49">SUM(J133:L133)</f>
        <v>16</v>
      </c>
      <c r="N133" s="24">
        <f t="shared" ref="N133" si="50">M133*Z133</f>
        <v>163.52000000000001</v>
      </c>
      <c r="O133" s="193">
        <v>34</v>
      </c>
      <c r="P133" s="193"/>
      <c r="Q133" s="193">
        <v>5</v>
      </c>
      <c r="R133" s="24">
        <f t="shared" ref="R133" si="51">SUM(O133:Q133)</f>
        <v>39</v>
      </c>
      <c r="S133" s="24">
        <f t="shared" ref="S133" si="52">R133*Z133</f>
        <v>398.58000000000004</v>
      </c>
      <c r="T133" s="193">
        <v>13</v>
      </c>
      <c r="U133" s="193"/>
      <c r="V133" s="193"/>
      <c r="W133" s="24">
        <f t="shared" ref="W133" si="53">SUM(T133:V133)</f>
        <v>13</v>
      </c>
      <c r="X133" s="24">
        <f t="shared" ref="X133" si="54">W133*Z133</f>
        <v>132.86000000000001</v>
      </c>
      <c r="Y133" s="24">
        <f t="shared" ref="Y133" si="55">H133+M133+R133+W133</f>
        <v>127</v>
      </c>
      <c r="Z133" s="206">
        <v>10.220000000000001</v>
      </c>
      <c r="AA133" s="9">
        <f t="shared" ref="AA133" si="56">Y133*Z133</f>
        <v>1297.94</v>
      </c>
      <c r="AB133" s="34"/>
      <c r="AC133" s="280"/>
    </row>
    <row r="134" spans="1:29" s="36" customFormat="1" ht="34.5" customHeight="1">
      <c r="A134" s="63">
        <v>2</v>
      </c>
      <c r="B134" s="89" t="s">
        <v>336</v>
      </c>
      <c r="C134" s="17" t="s">
        <v>468</v>
      </c>
      <c r="D134" s="2" t="s">
        <v>20</v>
      </c>
      <c r="E134" s="192">
        <v>54</v>
      </c>
      <c r="F134" s="193"/>
      <c r="G134" s="193">
        <v>5</v>
      </c>
      <c r="H134" s="30">
        <f t="shared" ref="H134:H143" si="57">SUM(E134:G134)</f>
        <v>59</v>
      </c>
      <c r="I134" s="24">
        <f t="shared" ref="I134:I143" si="58">H134*Z134</f>
        <v>1212.45</v>
      </c>
      <c r="J134" s="193">
        <v>10</v>
      </c>
      <c r="K134" s="193"/>
      <c r="L134" s="193">
        <v>2</v>
      </c>
      <c r="M134" s="24">
        <f t="shared" ref="M134:M143" si="59">SUM(J134:L134)</f>
        <v>12</v>
      </c>
      <c r="N134" s="24">
        <f t="shared" ref="N134:N143" si="60">M134*Z134</f>
        <v>246.60000000000002</v>
      </c>
      <c r="O134" s="193">
        <v>24</v>
      </c>
      <c r="P134" s="193"/>
      <c r="Q134" s="193">
        <v>2</v>
      </c>
      <c r="R134" s="24">
        <f t="shared" ref="R134:R143" si="61">SUM(O134:Q134)</f>
        <v>26</v>
      </c>
      <c r="S134" s="24">
        <f t="shared" ref="S134:S143" si="62">R134*Z134</f>
        <v>534.30000000000007</v>
      </c>
      <c r="T134" s="193">
        <v>13</v>
      </c>
      <c r="U134" s="193"/>
      <c r="V134" s="193"/>
      <c r="W134" s="24">
        <f t="shared" ref="W134:W143" si="63">SUM(T134:V134)</f>
        <v>13</v>
      </c>
      <c r="X134" s="24">
        <f t="shared" ref="X134:X143" si="64">W134*Z134</f>
        <v>267.15000000000003</v>
      </c>
      <c r="Y134" s="24">
        <f t="shared" ref="Y134:Y143" si="65">H134+M134+R134+W134</f>
        <v>110</v>
      </c>
      <c r="Z134" s="206">
        <v>20.55</v>
      </c>
      <c r="AA134" s="9">
        <f t="shared" ref="AA134:AA143" si="66">Y134*Z134</f>
        <v>2260.5</v>
      </c>
      <c r="AB134" s="34"/>
      <c r="AC134" s="280"/>
    </row>
    <row r="135" spans="1:29" s="36" customFormat="1" ht="34.5" customHeight="1">
      <c r="A135" s="63">
        <v>3</v>
      </c>
      <c r="B135" s="89" t="s">
        <v>337</v>
      </c>
      <c r="C135" s="17" t="s">
        <v>455</v>
      </c>
      <c r="D135" s="2" t="s">
        <v>20</v>
      </c>
      <c r="E135" s="192">
        <v>23</v>
      </c>
      <c r="F135" s="193"/>
      <c r="G135" s="193"/>
      <c r="H135" s="30">
        <f t="shared" si="57"/>
        <v>23</v>
      </c>
      <c r="I135" s="24">
        <f t="shared" si="58"/>
        <v>11442.96</v>
      </c>
      <c r="J135" s="193">
        <v>3</v>
      </c>
      <c r="K135" s="193"/>
      <c r="L135" s="193"/>
      <c r="M135" s="24">
        <f t="shared" si="59"/>
        <v>3</v>
      </c>
      <c r="N135" s="24">
        <f t="shared" si="60"/>
        <v>1492.56</v>
      </c>
      <c r="O135" s="193">
        <v>16</v>
      </c>
      <c r="P135" s="193"/>
      <c r="Q135" s="193"/>
      <c r="R135" s="24">
        <f t="shared" si="61"/>
        <v>16</v>
      </c>
      <c r="S135" s="24">
        <f t="shared" si="62"/>
        <v>7960.32</v>
      </c>
      <c r="T135" s="193"/>
      <c r="U135" s="193"/>
      <c r="V135" s="193"/>
      <c r="W135" s="24">
        <f t="shared" si="63"/>
        <v>0</v>
      </c>
      <c r="X135" s="24">
        <f t="shared" si="64"/>
        <v>0</v>
      </c>
      <c r="Y135" s="24">
        <f t="shared" si="65"/>
        <v>42</v>
      </c>
      <c r="Z135" s="206">
        <v>497.52</v>
      </c>
      <c r="AA135" s="9">
        <f t="shared" si="66"/>
        <v>20895.84</v>
      </c>
      <c r="AB135" s="34"/>
      <c r="AC135" s="280"/>
    </row>
    <row r="136" spans="1:29" s="36" customFormat="1" ht="34.5" customHeight="1">
      <c r="A136" s="68">
        <v>4</v>
      </c>
      <c r="B136" s="89" t="s">
        <v>338</v>
      </c>
      <c r="C136" s="17" t="s">
        <v>473</v>
      </c>
      <c r="D136" s="2" t="s">
        <v>20</v>
      </c>
      <c r="E136" s="192">
        <v>32</v>
      </c>
      <c r="F136" s="193"/>
      <c r="G136" s="193"/>
      <c r="H136" s="30">
        <f t="shared" si="57"/>
        <v>32</v>
      </c>
      <c r="I136" s="24">
        <f t="shared" si="58"/>
        <v>6230.08</v>
      </c>
      <c r="J136" s="193"/>
      <c r="K136" s="193"/>
      <c r="L136" s="193">
        <v>2</v>
      </c>
      <c r="M136" s="24">
        <f t="shared" si="59"/>
        <v>2</v>
      </c>
      <c r="N136" s="24">
        <f t="shared" si="60"/>
        <v>389.38</v>
      </c>
      <c r="O136" s="193">
        <v>10</v>
      </c>
      <c r="P136" s="193"/>
      <c r="Q136" s="193"/>
      <c r="R136" s="24">
        <f t="shared" si="61"/>
        <v>10</v>
      </c>
      <c r="S136" s="24">
        <f t="shared" si="62"/>
        <v>1946.9</v>
      </c>
      <c r="T136" s="193"/>
      <c r="U136" s="193"/>
      <c r="V136" s="193"/>
      <c r="W136" s="24">
        <f t="shared" si="63"/>
        <v>0</v>
      </c>
      <c r="X136" s="24">
        <f t="shared" si="64"/>
        <v>0</v>
      </c>
      <c r="Y136" s="24">
        <f t="shared" si="65"/>
        <v>44</v>
      </c>
      <c r="Z136" s="206">
        <v>194.69</v>
      </c>
      <c r="AA136" s="9">
        <f t="shared" si="66"/>
        <v>8566.36</v>
      </c>
      <c r="AB136" s="34"/>
      <c r="AC136" s="280"/>
    </row>
    <row r="137" spans="1:29" s="36" customFormat="1" ht="34.5" customHeight="1">
      <c r="A137" s="63">
        <v>5</v>
      </c>
      <c r="B137" s="89" t="s">
        <v>339</v>
      </c>
      <c r="C137" s="17" t="s">
        <v>446</v>
      </c>
      <c r="D137" s="2" t="s">
        <v>20</v>
      </c>
      <c r="E137" s="192">
        <v>96</v>
      </c>
      <c r="F137" s="193"/>
      <c r="G137" s="193">
        <v>12</v>
      </c>
      <c r="H137" s="30">
        <f t="shared" si="57"/>
        <v>108</v>
      </c>
      <c r="I137" s="24">
        <f t="shared" si="58"/>
        <v>13329.36</v>
      </c>
      <c r="J137" s="193">
        <v>3</v>
      </c>
      <c r="K137" s="193"/>
      <c r="L137" s="193">
        <v>2</v>
      </c>
      <c r="M137" s="24">
        <f t="shared" si="59"/>
        <v>5</v>
      </c>
      <c r="N137" s="24">
        <f t="shared" si="60"/>
        <v>617.1</v>
      </c>
      <c r="O137" s="193">
        <v>9</v>
      </c>
      <c r="P137" s="193"/>
      <c r="Q137" s="193">
        <v>2</v>
      </c>
      <c r="R137" s="24">
        <f t="shared" si="61"/>
        <v>11</v>
      </c>
      <c r="S137" s="24">
        <f t="shared" si="62"/>
        <v>1357.6200000000001</v>
      </c>
      <c r="T137" s="193">
        <v>3</v>
      </c>
      <c r="U137" s="193"/>
      <c r="V137" s="193"/>
      <c r="W137" s="24">
        <f t="shared" si="63"/>
        <v>3</v>
      </c>
      <c r="X137" s="24">
        <f t="shared" si="64"/>
        <v>370.26</v>
      </c>
      <c r="Y137" s="24">
        <f t="shared" si="65"/>
        <v>127</v>
      </c>
      <c r="Z137" s="206">
        <v>123.42</v>
      </c>
      <c r="AA137" s="9">
        <f t="shared" si="66"/>
        <v>15674.34</v>
      </c>
      <c r="AB137" s="34"/>
      <c r="AC137" s="280"/>
    </row>
    <row r="138" spans="1:29" s="36" customFormat="1" ht="34.5" customHeight="1">
      <c r="A138" s="63">
        <v>6</v>
      </c>
      <c r="B138" s="89" t="s">
        <v>340</v>
      </c>
      <c r="C138" s="17" t="s">
        <v>472</v>
      </c>
      <c r="D138" s="2" t="s">
        <v>28</v>
      </c>
      <c r="E138" s="192">
        <v>110</v>
      </c>
      <c r="F138" s="193"/>
      <c r="G138" s="193">
        <v>3</v>
      </c>
      <c r="H138" s="30">
        <f t="shared" si="57"/>
        <v>113</v>
      </c>
      <c r="I138" s="24">
        <f t="shared" si="58"/>
        <v>1613.6399999999999</v>
      </c>
      <c r="J138" s="193">
        <v>16</v>
      </c>
      <c r="K138" s="193"/>
      <c r="L138" s="193">
        <v>2</v>
      </c>
      <c r="M138" s="24">
        <f t="shared" si="59"/>
        <v>18</v>
      </c>
      <c r="N138" s="24">
        <f t="shared" si="60"/>
        <v>257.03999999999996</v>
      </c>
      <c r="O138" s="193">
        <v>37</v>
      </c>
      <c r="P138" s="193"/>
      <c r="Q138" s="193">
        <v>2</v>
      </c>
      <c r="R138" s="24">
        <f t="shared" si="61"/>
        <v>39</v>
      </c>
      <c r="S138" s="24">
        <f t="shared" si="62"/>
        <v>556.91999999999996</v>
      </c>
      <c r="T138" s="193">
        <v>10</v>
      </c>
      <c r="U138" s="193"/>
      <c r="V138" s="193"/>
      <c r="W138" s="24">
        <f t="shared" si="63"/>
        <v>10</v>
      </c>
      <c r="X138" s="24">
        <f t="shared" si="64"/>
        <v>142.79999999999998</v>
      </c>
      <c r="Y138" s="24">
        <f t="shared" si="65"/>
        <v>180</v>
      </c>
      <c r="Z138" s="206">
        <v>14.28</v>
      </c>
      <c r="AA138" s="9">
        <f t="shared" si="66"/>
        <v>2570.4</v>
      </c>
      <c r="AB138" s="34"/>
      <c r="AC138" s="280"/>
    </row>
    <row r="139" spans="1:29" s="36" customFormat="1" ht="34.5" customHeight="1">
      <c r="A139" s="68">
        <v>7</v>
      </c>
      <c r="B139" s="89" t="s">
        <v>341</v>
      </c>
      <c r="C139" s="17" t="s">
        <v>471</v>
      </c>
      <c r="D139" s="2" t="s">
        <v>20</v>
      </c>
      <c r="E139" s="192">
        <v>110</v>
      </c>
      <c r="F139" s="193">
        <v>1</v>
      </c>
      <c r="G139" s="193">
        <v>14</v>
      </c>
      <c r="H139" s="30">
        <f t="shared" si="57"/>
        <v>125</v>
      </c>
      <c r="I139" s="24">
        <f t="shared" si="58"/>
        <v>10681.25</v>
      </c>
      <c r="J139" s="193">
        <v>10</v>
      </c>
      <c r="K139" s="193">
        <v>1</v>
      </c>
      <c r="L139" s="193">
        <v>2</v>
      </c>
      <c r="M139" s="24">
        <f t="shared" si="59"/>
        <v>13</v>
      </c>
      <c r="N139" s="24">
        <f t="shared" si="60"/>
        <v>1110.8500000000001</v>
      </c>
      <c r="O139" s="193">
        <v>25</v>
      </c>
      <c r="P139" s="193">
        <v>4</v>
      </c>
      <c r="Q139" s="193">
        <v>12</v>
      </c>
      <c r="R139" s="24">
        <f t="shared" si="61"/>
        <v>41</v>
      </c>
      <c r="S139" s="24">
        <f t="shared" si="62"/>
        <v>3503.4500000000003</v>
      </c>
      <c r="T139" s="193">
        <v>5</v>
      </c>
      <c r="U139" s="193"/>
      <c r="V139" s="193"/>
      <c r="W139" s="24">
        <f t="shared" si="63"/>
        <v>5</v>
      </c>
      <c r="X139" s="24">
        <f t="shared" si="64"/>
        <v>427.25</v>
      </c>
      <c r="Y139" s="24">
        <f t="shared" si="65"/>
        <v>184</v>
      </c>
      <c r="Z139" s="206">
        <v>85.45</v>
      </c>
      <c r="AA139" s="9">
        <f t="shared" si="66"/>
        <v>15722.800000000001</v>
      </c>
      <c r="AB139" s="34"/>
      <c r="AC139" s="280"/>
    </row>
    <row r="140" spans="1:29" s="36" customFormat="1" ht="34.5" customHeight="1">
      <c r="A140" s="63">
        <v>8</v>
      </c>
      <c r="B140" s="89" t="s">
        <v>342</v>
      </c>
      <c r="C140" s="17" t="s">
        <v>470</v>
      </c>
      <c r="D140" s="2" t="s">
        <v>20</v>
      </c>
      <c r="E140" s="192">
        <v>13</v>
      </c>
      <c r="F140" s="193"/>
      <c r="G140" s="193"/>
      <c r="H140" s="30">
        <f t="shared" si="57"/>
        <v>13</v>
      </c>
      <c r="I140" s="24">
        <f t="shared" si="58"/>
        <v>11881.35</v>
      </c>
      <c r="J140" s="193">
        <v>3</v>
      </c>
      <c r="K140" s="193"/>
      <c r="L140" s="193"/>
      <c r="M140" s="24">
        <f t="shared" si="59"/>
        <v>3</v>
      </c>
      <c r="N140" s="24">
        <f t="shared" si="60"/>
        <v>2741.8500000000004</v>
      </c>
      <c r="O140" s="193">
        <v>6</v>
      </c>
      <c r="P140" s="193"/>
      <c r="Q140" s="193"/>
      <c r="R140" s="24">
        <f t="shared" si="61"/>
        <v>6</v>
      </c>
      <c r="S140" s="24">
        <f t="shared" si="62"/>
        <v>5483.7000000000007</v>
      </c>
      <c r="T140" s="193"/>
      <c r="U140" s="193"/>
      <c r="V140" s="193"/>
      <c r="W140" s="24">
        <f t="shared" si="63"/>
        <v>0</v>
      </c>
      <c r="X140" s="24">
        <f t="shared" si="64"/>
        <v>0</v>
      </c>
      <c r="Y140" s="24">
        <f t="shared" si="65"/>
        <v>22</v>
      </c>
      <c r="Z140" s="206">
        <v>913.95</v>
      </c>
      <c r="AA140" s="9">
        <f t="shared" si="66"/>
        <v>20106.900000000001</v>
      </c>
      <c r="AB140" s="34"/>
      <c r="AC140" s="280"/>
    </row>
    <row r="141" spans="1:29" s="36" customFormat="1" ht="34.5" customHeight="1">
      <c r="A141" s="63">
        <v>9</v>
      </c>
      <c r="B141" s="89" t="s">
        <v>343</v>
      </c>
      <c r="C141" s="17" t="s">
        <v>469</v>
      </c>
      <c r="D141" s="2" t="s">
        <v>20</v>
      </c>
      <c r="E141" s="192">
        <v>110</v>
      </c>
      <c r="F141" s="193"/>
      <c r="G141" s="193">
        <v>2</v>
      </c>
      <c r="H141" s="30">
        <f t="shared" si="57"/>
        <v>112</v>
      </c>
      <c r="I141" s="24">
        <f t="shared" si="58"/>
        <v>2117.92</v>
      </c>
      <c r="J141" s="193">
        <v>6</v>
      </c>
      <c r="K141" s="193"/>
      <c r="L141" s="193"/>
      <c r="M141" s="24">
        <f t="shared" si="59"/>
        <v>6</v>
      </c>
      <c r="N141" s="24">
        <f t="shared" si="60"/>
        <v>113.46000000000001</v>
      </c>
      <c r="O141" s="193">
        <v>13</v>
      </c>
      <c r="P141" s="193">
        <v>4</v>
      </c>
      <c r="Q141" s="193">
        <v>2</v>
      </c>
      <c r="R141" s="24">
        <f t="shared" si="61"/>
        <v>19</v>
      </c>
      <c r="S141" s="24">
        <f t="shared" si="62"/>
        <v>359.29</v>
      </c>
      <c r="T141" s="193">
        <v>6</v>
      </c>
      <c r="U141" s="193">
        <v>2</v>
      </c>
      <c r="V141" s="193"/>
      <c r="W141" s="24">
        <f t="shared" si="63"/>
        <v>8</v>
      </c>
      <c r="X141" s="24">
        <f t="shared" si="64"/>
        <v>151.28</v>
      </c>
      <c r="Y141" s="24">
        <f t="shared" si="65"/>
        <v>145</v>
      </c>
      <c r="Z141" s="206">
        <v>18.91</v>
      </c>
      <c r="AA141" s="9">
        <f t="shared" si="66"/>
        <v>2741.95</v>
      </c>
      <c r="AB141" s="34"/>
      <c r="AC141" s="280"/>
    </row>
    <row r="142" spans="1:29" s="36" customFormat="1" ht="34.5" customHeight="1">
      <c r="A142" s="68">
        <v>10</v>
      </c>
      <c r="B142" s="89" t="s">
        <v>344</v>
      </c>
      <c r="C142" s="17" t="s">
        <v>466</v>
      </c>
      <c r="D142" s="2" t="s">
        <v>20</v>
      </c>
      <c r="E142" s="192">
        <v>49</v>
      </c>
      <c r="F142" s="193">
        <v>1</v>
      </c>
      <c r="G142" s="193">
        <v>5</v>
      </c>
      <c r="H142" s="30">
        <f t="shared" si="57"/>
        <v>55</v>
      </c>
      <c r="I142" s="24">
        <f t="shared" si="58"/>
        <v>2836.35</v>
      </c>
      <c r="J142" s="193">
        <v>2</v>
      </c>
      <c r="K142" s="193">
        <v>1</v>
      </c>
      <c r="L142" s="193"/>
      <c r="M142" s="24">
        <f t="shared" si="59"/>
        <v>3</v>
      </c>
      <c r="N142" s="24">
        <f t="shared" si="60"/>
        <v>154.71</v>
      </c>
      <c r="O142" s="193">
        <v>8</v>
      </c>
      <c r="P142" s="193"/>
      <c r="Q142" s="193">
        <v>5</v>
      </c>
      <c r="R142" s="24">
        <f t="shared" si="61"/>
        <v>13</v>
      </c>
      <c r="S142" s="24">
        <f t="shared" si="62"/>
        <v>670.41</v>
      </c>
      <c r="T142" s="193"/>
      <c r="U142" s="193"/>
      <c r="V142" s="193"/>
      <c r="W142" s="24">
        <f t="shared" si="63"/>
        <v>0</v>
      </c>
      <c r="X142" s="24">
        <f t="shared" si="64"/>
        <v>0</v>
      </c>
      <c r="Y142" s="24">
        <f t="shared" si="65"/>
        <v>71</v>
      </c>
      <c r="Z142" s="206">
        <v>51.57</v>
      </c>
      <c r="AA142" s="9">
        <f t="shared" si="66"/>
        <v>3661.47</v>
      </c>
      <c r="AB142" s="34"/>
      <c r="AC142" s="280"/>
    </row>
    <row r="143" spans="1:29" s="36" customFormat="1" ht="34.5" customHeight="1" thickBot="1">
      <c r="A143" s="63">
        <v>11</v>
      </c>
      <c r="B143" s="90" t="s">
        <v>345</v>
      </c>
      <c r="C143" s="13" t="s">
        <v>509</v>
      </c>
      <c r="D143" s="6" t="s">
        <v>20</v>
      </c>
      <c r="E143" s="192">
        <v>62</v>
      </c>
      <c r="F143" s="193">
        <v>24</v>
      </c>
      <c r="G143" s="193">
        <v>10</v>
      </c>
      <c r="H143" s="30">
        <f t="shared" si="57"/>
        <v>96</v>
      </c>
      <c r="I143" s="24">
        <f t="shared" si="58"/>
        <v>2492.16</v>
      </c>
      <c r="J143" s="193">
        <v>19</v>
      </c>
      <c r="K143" s="193"/>
      <c r="L143" s="193">
        <v>9</v>
      </c>
      <c r="M143" s="24">
        <f t="shared" si="59"/>
        <v>28</v>
      </c>
      <c r="N143" s="24">
        <f t="shared" si="60"/>
        <v>726.88</v>
      </c>
      <c r="O143" s="193">
        <v>12</v>
      </c>
      <c r="P143" s="193">
        <v>24</v>
      </c>
      <c r="Q143" s="193"/>
      <c r="R143" s="24">
        <f t="shared" si="61"/>
        <v>36</v>
      </c>
      <c r="S143" s="24">
        <f t="shared" si="62"/>
        <v>934.56000000000006</v>
      </c>
      <c r="T143" s="193">
        <v>19</v>
      </c>
      <c r="U143" s="193">
        <v>6</v>
      </c>
      <c r="V143" s="193"/>
      <c r="W143" s="24">
        <f t="shared" si="63"/>
        <v>25</v>
      </c>
      <c r="X143" s="24">
        <f t="shared" si="64"/>
        <v>649</v>
      </c>
      <c r="Y143" s="24">
        <f t="shared" si="65"/>
        <v>185</v>
      </c>
      <c r="Z143" s="206">
        <v>25.96</v>
      </c>
      <c r="AA143" s="9">
        <f t="shared" si="66"/>
        <v>4802.6000000000004</v>
      </c>
      <c r="AB143" s="34"/>
      <c r="AC143" s="280"/>
    </row>
    <row r="144" spans="1:29" s="36" customFormat="1" ht="5.0999999999999996" customHeight="1" thickBot="1">
      <c r="A144" s="128"/>
      <c r="B144" s="139"/>
      <c r="C144" s="140"/>
      <c r="D144" s="106"/>
      <c r="E144" s="20"/>
      <c r="F144" s="20"/>
      <c r="G144" s="20"/>
      <c r="H144" s="104"/>
      <c r="I144" s="104"/>
      <c r="J144" s="20"/>
      <c r="K144" s="20"/>
      <c r="L144" s="20"/>
      <c r="M144" s="104"/>
      <c r="N144" s="104"/>
      <c r="O144" s="20"/>
      <c r="P144" s="20"/>
      <c r="Q144" s="20"/>
      <c r="R144" s="104"/>
      <c r="S144" s="104"/>
      <c r="T144" s="20"/>
      <c r="U144" s="20"/>
      <c r="V144" s="20"/>
      <c r="W144" s="104"/>
      <c r="X144" s="104"/>
      <c r="Y144" s="104"/>
      <c r="Z144" s="110"/>
      <c r="AA144" s="105"/>
      <c r="AB144" s="34"/>
      <c r="AC144" s="280"/>
    </row>
    <row r="145" spans="1:29" s="36" customFormat="1" ht="34.5" customHeight="1" thickBot="1">
      <c r="A145" s="384" t="s">
        <v>37</v>
      </c>
      <c r="B145" s="385"/>
      <c r="C145" s="385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2"/>
      <c r="AA145" s="133"/>
      <c r="AB145" s="34"/>
      <c r="AC145" s="280"/>
    </row>
    <row r="146" spans="1:29" s="36" customFormat="1" ht="34.5" customHeight="1">
      <c r="A146" s="68">
        <v>1</v>
      </c>
      <c r="B146" s="92" t="s">
        <v>346</v>
      </c>
      <c r="C146" s="103" t="s">
        <v>73</v>
      </c>
      <c r="D146" s="8" t="s">
        <v>20</v>
      </c>
      <c r="E146" s="192">
        <v>80</v>
      </c>
      <c r="F146" s="193">
        <v>32</v>
      </c>
      <c r="G146" s="193">
        <v>4</v>
      </c>
      <c r="H146" s="30">
        <f t="shared" ref="H146" si="67">SUM(E146:G146)</f>
        <v>116</v>
      </c>
      <c r="I146" s="24">
        <f t="shared" ref="I146" si="68">H146*Z146</f>
        <v>10665.039999999999</v>
      </c>
      <c r="J146" s="193">
        <v>50</v>
      </c>
      <c r="K146" s="193">
        <v>11</v>
      </c>
      <c r="L146" s="193"/>
      <c r="M146" s="24">
        <f t="shared" ref="M146" si="69">SUM(J146:L146)</f>
        <v>61</v>
      </c>
      <c r="N146" s="24">
        <f t="shared" ref="N146" si="70">M146*Z146</f>
        <v>5608.34</v>
      </c>
      <c r="O146" s="193">
        <v>48</v>
      </c>
      <c r="P146" s="193">
        <v>20</v>
      </c>
      <c r="Q146" s="193"/>
      <c r="R146" s="24">
        <f t="shared" ref="R146" si="71">SUM(O146:Q146)</f>
        <v>68</v>
      </c>
      <c r="S146" s="24">
        <f t="shared" ref="S146" si="72">R146*Z146</f>
        <v>6251.92</v>
      </c>
      <c r="T146" s="193">
        <v>39</v>
      </c>
      <c r="U146" s="193"/>
      <c r="V146" s="193"/>
      <c r="W146" s="24">
        <f t="shared" ref="W146" si="73">SUM(T146:V146)</f>
        <v>39</v>
      </c>
      <c r="X146" s="24">
        <f t="shared" ref="X146" si="74">W146*Z146</f>
        <v>3585.66</v>
      </c>
      <c r="Y146" s="24">
        <f t="shared" ref="Y146" si="75">H146+M146+R146+W146</f>
        <v>284</v>
      </c>
      <c r="Z146" s="206">
        <v>91.94</v>
      </c>
      <c r="AA146" s="9">
        <f t="shared" ref="AA146" si="76">Y146*Z146</f>
        <v>26110.959999999999</v>
      </c>
      <c r="AB146" s="34"/>
      <c r="AC146" s="280"/>
    </row>
    <row r="147" spans="1:29" s="36" customFormat="1" ht="34.5" customHeight="1">
      <c r="A147" s="63">
        <v>2</v>
      </c>
      <c r="B147" s="89" t="s">
        <v>347</v>
      </c>
      <c r="C147" s="17" t="s">
        <v>514</v>
      </c>
      <c r="D147" s="2" t="s">
        <v>20</v>
      </c>
      <c r="E147" s="192">
        <v>67</v>
      </c>
      <c r="F147" s="193">
        <v>61</v>
      </c>
      <c r="G147" s="193">
        <v>77</v>
      </c>
      <c r="H147" s="30">
        <f t="shared" ref="H147:H162" si="77">SUM(E147:G147)</f>
        <v>205</v>
      </c>
      <c r="I147" s="24">
        <f t="shared" ref="I147:I162" si="78">H147*Z147</f>
        <v>5100.3999999999996</v>
      </c>
      <c r="J147" s="193">
        <v>26</v>
      </c>
      <c r="K147" s="193">
        <v>55</v>
      </c>
      <c r="L147" s="193">
        <v>77</v>
      </c>
      <c r="M147" s="24">
        <f t="shared" ref="M147:M162" si="79">SUM(J147:L147)</f>
        <v>158</v>
      </c>
      <c r="N147" s="24">
        <f t="shared" ref="N147:N162" si="80">M147*Z147</f>
        <v>3931.04</v>
      </c>
      <c r="O147" s="193">
        <v>38</v>
      </c>
      <c r="P147" s="193">
        <v>68</v>
      </c>
      <c r="Q147" s="193">
        <v>77</v>
      </c>
      <c r="R147" s="24">
        <f t="shared" ref="R147:R162" si="81">SUM(O147:Q147)</f>
        <v>183</v>
      </c>
      <c r="S147" s="24">
        <f t="shared" ref="S147:S162" si="82">R147*Z147</f>
        <v>4553.04</v>
      </c>
      <c r="T147" s="193">
        <v>19</v>
      </c>
      <c r="U147" s="193">
        <v>52</v>
      </c>
      <c r="V147" s="193">
        <v>77</v>
      </c>
      <c r="W147" s="24">
        <f t="shared" ref="W147:W162" si="83">SUM(T147:V147)</f>
        <v>148</v>
      </c>
      <c r="X147" s="24">
        <f t="shared" ref="X147:X162" si="84">W147*Z147</f>
        <v>3682.24</v>
      </c>
      <c r="Y147" s="24">
        <f t="shared" ref="Y147:Y162" si="85">H147+M147+R147+W147</f>
        <v>694</v>
      </c>
      <c r="Z147" s="206">
        <v>24.88</v>
      </c>
      <c r="AA147" s="9">
        <f t="shared" ref="AA147:AA162" si="86">Y147*Z147</f>
        <v>17266.719999999998</v>
      </c>
      <c r="AB147" s="34"/>
      <c r="AC147" s="280"/>
    </row>
    <row r="148" spans="1:29" s="36" customFormat="1" ht="34.5" customHeight="1">
      <c r="A148" s="63">
        <v>3</v>
      </c>
      <c r="B148" s="89" t="s">
        <v>348</v>
      </c>
      <c r="C148" s="17" t="s">
        <v>523</v>
      </c>
      <c r="D148" s="2" t="s">
        <v>27</v>
      </c>
      <c r="E148" s="192">
        <v>117</v>
      </c>
      <c r="F148" s="193">
        <v>37</v>
      </c>
      <c r="G148" s="193">
        <v>5</v>
      </c>
      <c r="H148" s="30">
        <f t="shared" si="77"/>
        <v>159</v>
      </c>
      <c r="I148" s="24">
        <f t="shared" si="78"/>
        <v>6878.3399999999992</v>
      </c>
      <c r="J148" s="193">
        <f>38+12</f>
        <v>50</v>
      </c>
      <c r="K148" s="193">
        <v>6</v>
      </c>
      <c r="L148" s="193">
        <v>5</v>
      </c>
      <c r="M148" s="24">
        <f t="shared" si="79"/>
        <v>61</v>
      </c>
      <c r="N148" s="24">
        <f t="shared" si="80"/>
        <v>2638.8599999999997</v>
      </c>
      <c r="O148" s="193">
        <v>56</v>
      </c>
      <c r="P148" s="193">
        <v>6</v>
      </c>
      <c r="Q148" s="193">
        <v>5</v>
      </c>
      <c r="R148" s="24">
        <f t="shared" si="81"/>
        <v>67</v>
      </c>
      <c r="S148" s="24">
        <f t="shared" si="82"/>
        <v>2898.42</v>
      </c>
      <c r="T148" s="193">
        <f>23+12</f>
        <v>35</v>
      </c>
      <c r="U148" s="193">
        <v>6</v>
      </c>
      <c r="V148" s="193">
        <v>5</v>
      </c>
      <c r="W148" s="24">
        <f t="shared" si="83"/>
        <v>46</v>
      </c>
      <c r="X148" s="24">
        <f t="shared" si="84"/>
        <v>1989.9599999999998</v>
      </c>
      <c r="Y148" s="24">
        <f t="shared" si="85"/>
        <v>333</v>
      </c>
      <c r="Z148" s="206">
        <v>43.26</v>
      </c>
      <c r="AA148" s="9">
        <f t="shared" si="86"/>
        <v>14405.58</v>
      </c>
      <c r="AB148" s="34"/>
      <c r="AC148" s="280"/>
    </row>
    <row r="149" spans="1:29" s="36" customFormat="1" ht="34.5" customHeight="1">
      <c r="A149" s="68">
        <v>4</v>
      </c>
      <c r="B149" s="89" t="s">
        <v>349</v>
      </c>
      <c r="C149" s="17" t="s">
        <v>519</v>
      </c>
      <c r="D149" s="2" t="s">
        <v>69</v>
      </c>
      <c r="E149" s="192">
        <v>28</v>
      </c>
      <c r="F149" s="193">
        <v>12</v>
      </c>
      <c r="G149" s="193">
        <v>5</v>
      </c>
      <c r="H149" s="30">
        <f t="shared" si="77"/>
        <v>45</v>
      </c>
      <c r="I149" s="24">
        <f t="shared" si="78"/>
        <v>1119.5999999999999</v>
      </c>
      <c r="J149" s="193">
        <v>17</v>
      </c>
      <c r="K149" s="193">
        <v>6</v>
      </c>
      <c r="L149" s="193">
        <v>5</v>
      </c>
      <c r="M149" s="24">
        <f t="shared" si="79"/>
        <v>28</v>
      </c>
      <c r="N149" s="24">
        <f t="shared" si="80"/>
        <v>696.64</v>
      </c>
      <c r="O149" s="193">
        <v>14</v>
      </c>
      <c r="P149" s="193">
        <v>12</v>
      </c>
      <c r="Q149" s="193">
        <v>5</v>
      </c>
      <c r="R149" s="24">
        <f t="shared" si="81"/>
        <v>31</v>
      </c>
      <c r="S149" s="24">
        <f t="shared" si="82"/>
        <v>771.28</v>
      </c>
      <c r="T149" s="193">
        <v>13</v>
      </c>
      <c r="U149" s="193">
        <v>6</v>
      </c>
      <c r="V149" s="193">
        <v>5</v>
      </c>
      <c r="W149" s="24">
        <f t="shared" si="83"/>
        <v>24</v>
      </c>
      <c r="X149" s="24">
        <f t="shared" si="84"/>
        <v>597.12</v>
      </c>
      <c r="Y149" s="24">
        <f t="shared" si="85"/>
        <v>128</v>
      </c>
      <c r="Z149" s="206">
        <v>24.88</v>
      </c>
      <c r="AA149" s="9">
        <f t="shared" si="86"/>
        <v>3184.64</v>
      </c>
      <c r="AB149" s="34"/>
      <c r="AC149" s="280"/>
    </row>
    <row r="150" spans="1:29" s="36" customFormat="1" ht="34.5" customHeight="1">
      <c r="A150" s="63">
        <v>5</v>
      </c>
      <c r="B150" s="89" t="s">
        <v>350</v>
      </c>
      <c r="C150" s="17" t="s">
        <v>521</v>
      </c>
      <c r="D150" s="2" t="s">
        <v>38</v>
      </c>
      <c r="E150" s="192">
        <v>213</v>
      </c>
      <c r="F150" s="193">
        <v>18</v>
      </c>
      <c r="G150" s="193">
        <v>12</v>
      </c>
      <c r="H150" s="30">
        <f t="shared" si="77"/>
        <v>243</v>
      </c>
      <c r="I150" s="24">
        <f t="shared" si="78"/>
        <v>9459.99</v>
      </c>
      <c r="J150" s="193">
        <v>98</v>
      </c>
      <c r="K150" s="193">
        <v>8</v>
      </c>
      <c r="L150" s="193">
        <v>12</v>
      </c>
      <c r="M150" s="24">
        <f t="shared" si="79"/>
        <v>118</v>
      </c>
      <c r="N150" s="24">
        <f t="shared" si="80"/>
        <v>4593.74</v>
      </c>
      <c r="O150" s="193">
        <v>95</v>
      </c>
      <c r="P150" s="193">
        <v>8</v>
      </c>
      <c r="Q150" s="193">
        <v>11</v>
      </c>
      <c r="R150" s="24">
        <f t="shared" si="81"/>
        <v>114</v>
      </c>
      <c r="S150" s="24">
        <f t="shared" si="82"/>
        <v>4438.0199999999995</v>
      </c>
      <c r="T150" s="193">
        <v>72</v>
      </c>
      <c r="U150" s="193">
        <v>8</v>
      </c>
      <c r="V150" s="193">
        <v>9</v>
      </c>
      <c r="W150" s="24">
        <f t="shared" si="83"/>
        <v>89</v>
      </c>
      <c r="X150" s="24">
        <f t="shared" si="84"/>
        <v>3464.77</v>
      </c>
      <c r="Y150" s="24">
        <f t="shared" si="85"/>
        <v>564</v>
      </c>
      <c r="Z150" s="206">
        <v>38.93</v>
      </c>
      <c r="AA150" s="9">
        <f t="shared" si="86"/>
        <v>21956.52</v>
      </c>
      <c r="AB150" s="34"/>
      <c r="AC150" s="280"/>
    </row>
    <row r="151" spans="1:29" s="36" customFormat="1" ht="34.5" customHeight="1">
      <c r="A151" s="63">
        <v>6</v>
      </c>
      <c r="B151" s="89" t="s">
        <v>351</v>
      </c>
      <c r="C151" s="17" t="s">
        <v>518</v>
      </c>
      <c r="D151" s="2" t="s">
        <v>26</v>
      </c>
      <c r="E151" s="192">
        <f>117+4</f>
        <v>121</v>
      </c>
      <c r="F151" s="193">
        <v>34</v>
      </c>
      <c r="G151" s="193">
        <v>8</v>
      </c>
      <c r="H151" s="30">
        <f t="shared" si="77"/>
        <v>163</v>
      </c>
      <c r="I151" s="24">
        <f t="shared" si="78"/>
        <v>20407.600000000002</v>
      </c>
      <c r="J151" s="193">
        <v>67</v>
      </c>
      <c r="K151" s="193">
        <v>2</v>
      </c>
      <c r="L151" s="193">
        <v>8</v>
      </c>
      <c r="M151" s="24">
        <f t="shared" si="79"/>
        <v>77</v>
      </c>
      <c r="N151" s="24">
        <f t="shared" si="80"/>
        <v>9640.4</v>
      </c>
      <c r="O151" s="193">
        <v>70</v>
      </c>
      <c r="P151" s="193">
        <v>14</v>
      </c>
      <c r="Q151" s="193">
        <v>8</v>
      </c>
      <c r="R151" s="24">
        <f t="shared" si="81"/>
        <v>92</v>
      </c>
      <c r="S151" s="24">
        <f t="shared" si="82"/>
        <v>11518.4</v>
      </c>
      <c r="T151" s="193">
        <v>51</v>
      </c>
      <c r="U151" s="193">
        <v>2</v>
      </c>
      <c r="V151" s="193">
        <v>8</v>
      </c>
      <c r="W151" s="24">
        <f t="shared" si="83"/>
        <v>61</v>
      </c>
      <c r="X151" s="24">
        <f t="shared" si="84"/>
        <v>7637.2</v>
      </c>
      <c r="Y151" s="24">
        <f t="shared" si="85"/>
        <v>393</v>
      </c>
      <c r="Z151" s="206">
        <v>125.2</v>
      </c>
      <c r="AA151" s="9">
        <f t="shared" si="86"/>
        <v>49203.6</v>
      </c>
      <c r="AB151" s="34"/>
      <c r="AC151" s="280"/>
    </row>
    <row r="152" spans="1:29" s="36" customFormat="1" ht="34.5" customHeight="1">
      <c r="A152" s="68">
        <v>7</v>
      </c>
      <c r="B152" s="89" t="s">
        <v>352</v>
      </c>
      <c r="C152" s="17" t="s">
        <v>512</v>
      </c>
      <c r="D152" s="2" t="s">
        <v>20</v>
      </c>
      <c r="E152" s="192">
        <v>48</v>
      </c>
      <c r="F152" s="193">
        <v>8</v>
      </c>
      <c r="G152" s="193">
        <v>1</v>
      </c>
      <c r="H152" s="30">
        <f t="shared" si="77"/>
        <v>57</v>
      </c>
      <c r="I152" s="24">
        <f t="shared" si="78"/>
        <v>1602.8400000000001</v>
      </c>
      <c r="J152" s="193">
        <v>15</v>
      </c>
      <c r="K152" s="193">
        <v>8</v>
      </c>
      <c r="L152" s="193"/>
      <c r="M152" s="24">
        <f t="shared" si="79"/>
        <v>23</v>
      </c>
      <c r="N152" s="24">
        <f t="shared" si="80"/>
        <v>646.76</v>
      </c>
      <c r="O152" s="193">
        <v>29</v>
      </c>
      <c r="P152" s="193">
        <v>6</v>
      </c>
      <c r="Q152" s="193"/>
      <c r="R152" s="24">
        <f t="shared" si="81"/>
        <v>35</v>
      </c>
      <c r="S152" s="24">
        <f t="shared" si="82"/>
        <v>984.2</v>
      </c>
      <c r="T152" s="193">
        <v>11</v>
      </c>
      <c r="U152" s="193">
        <v>7</v>
      </c>
      <c r="V152" s="193"/>
      <c r="W152" s="24">
        <f t="shared" si="83"/>
        <v>18</v>
      </c>
      <c r="X152" s="24">
        <f t="shared" si="84"/>
        <v>506.16</v>
      </c>
      <c r="Y152" s="24">
        <f t="shared" si="85"/>
        <v>133</v>
      </c>
      <c r="Z152" s="206">
        <v>28.12</v>
      </c>
      <c r="AA152" s="9">
        <f t="shared" si="86"/>
        <v>3739.96</v>
      </c>
      <c r="AB152" s="34"/>
      <c r="AC152" s="280"/>
    </row>
    <row r="153" spans="1:29" s="36" customFormat="1" ht="34.5" customHeight="1">
      <c r="A153" s="63">
        <v>8</v>
      </c>
      <c r="B153" s="89" t="s">
        <v>353</v>
      </c>
      <c r="C153" s="17" t="s">
        <v>517</v>
      </c>
      <c r="D153" s="2" t="s">
        <v>26</v>
      </c>
      <c r="E153" s="192">
        <v>52</v>
      </c>
      <c r="F153" s="193"/>
      <c r="G153" s="193">
        <v>4</v>
      </c>
      <c r="H153" s="30">
        <f t="shared" si="77"/>
        <v>56</v>
      </c>
      <c r="I153" s="24">
        <f t="shared" si="78"/>
        <v>15687.279999999999</v>
      </c>
      <c r="J153" s="193">
        <v>14</v>
      </c>
      <c r="K153" s="193"/>
      <c r="L153" s="193">
        <v>6</v>
      </c>
      <c r="M153" s="24">
        <f t="shared" si="79"/>
        <v>20</v>
      </c>
      <c r="N153" s="24">
        <f t="shared" si="80"/>
        <v>5602.6</v>
      </c>
      <c r="O153" s="193">
        <v>24</v>
      </c>
      <c r="P153" s="193"/>
      <c r="Q153" s="193">
        <v>4</v>
      </c>
      <c r="R153" s="24">
        <f t="shared" si="81"/>
        <v>28</v>
      </c>
      <c r="S153" s="24">
        <f t="shared" si="82"/>
        <v>7843.6399999999994</v>
      </c>
      <c r="T153" s="193">
        <v>3</v>
      </c>
      <c r="U153" s="193">
        <v>3</v>
      </c>
      <c r="V153" s="193">
        <v>4</v>
      </c>
      <c r="W153" s="24">
        <f t="shared" si="83"/>
        <v>10</v>
      </c>
      <c r="X153" s="24">
        <f t="shared" si="84"/>
        <v>2801.3</v>
      </c>
      <c r="Y153" s="24">
        <f t="shared" si="85"/>
        <v>114</v>
      </c>
      <c r="Z153" s="206">
        <v>280.13</v>
      </c>
      <c r="AA153" s="9">
        <f t="shared" si="86"/>
        <v>31934.82</v>
      </c>
      <c r="AB153" s="34"/>
      <c r="AC153" s="280"/>
    </row>
    <row r="154" spans="1:29" s="36" customFormat="1" ht="34.5" customHeight="1">
      <c r="A154" s="63">
        <v>9</v>
      </c>
      <c r="B154" s="89" t="s">
        <v>354</v>
      </c>
      <c r="C154" s="17" t="s">
        <v>524</v>
      </c>
      <c r="D154" s="2" t="s">
        <v>26</v>
      </c>
      <c r="E154" s="192">
        <v>64</v>
      </c>
      <c r="F154" s="193">
        <v>24</v>
      </c>
      <c r="G154" s="193">
        <v>3</v>
      </c>
      <c r="H154" s="30">
        <f t="shared" si="77"/>
        <v>91</v>
      </c>
      <c r="I154" s="24">
        <f t="shared" si="78"/>
        <v>8267.35</v>
      </c>
      <c r="J154" s="193">
        <v>8</v>
      </c>
      <c r="K154" s="193">
        <v>4</v>
      </c>
      <c r="L154" s="193">
        <v>3</v>
      </c>
      <c r="M154" s="24">
        <f t="shared" si="79"/>
        <v>15</v>
      </c>
      <c r="N154" s="24">
        <f t="shared" si="80"/>
        <v>1362.75</v>
      </c>
      <c r="O154" s="193">
        <v>30</v>
      </c>
      <c r="P154" s="193">
        <v>2</v>
      </c>
      <c r="Q154" s="193">
        <v>3</v>
      </c>
      <c r="R154" s="24">
        <f t="shared" si="81"/>
        <v>35</v>
      </c>
      <c r="S154" s="24">
        <f t="shared" si="82"/>
        <v>3179.75</v>
      </c>
      <c r="T154" s="193">
        <v>5</v>
      </c>
      <c r="U154" s="193">
        <v>5</v>
      </c>
      <c r="V154" s="193">
        <v>3</v>
      </c>
      <c r="W154" s="24">
        <f t="shared" si="83"/>
        <v>13</v>
      </c>
      <c r="X154" s="24">
        <f t="shared" si="84"/>
        <v>1181.05</v>
      </c>
      <c r="Y154" s="24">
        <f t="shared" si="85"/>
        <v>154</v>
      </c>
      <c r="Z154" s="206">
        <v>90.85</v>
      </c>
      <c r="AA154" s="9">
        <f t="shared" si="86"/>
        <v>13990.9</v>
      </c>
      <c r="AB154" s="34"/>
      <c r="AC154" s="280"/>
    </row>
    <row r="155" spans="1:29" s="36" customFormat="1" ht="34.5" customHeight="1">
      <c r="A155" s="68">
        <v>10</v>
      </c>
      <c r="B155" s="89" t="s">
        <v>355</v>
      </c>
      <c r="C155" s="17" t="s">
        <v>394</v>
      </c>
      <c r="D155" s="2" t="s">
        <v>26</v>
      </c>
      <c r="E155" s="192">
        <v>95</v>
      </c>
      <c r="F155" s="193">
        <v>18</v>
      </c>
      <c r="G155" s="193">
        <v>4</v>
      </c>
      <c r="H155" s="30">
        <f t="shared" si="77"/>
        <v>117</v>
      </c>
      <c r="I155" s="24">
        <f t="shared" si="78"/>
        <v>16704.09</v>
      </c>
      <c r="J155" s="193">
        <v>41</v>
      </c>
      <c r="K155" s="193">
        <v>8</v>
      </c>
      <c r="L155" s="193">
        <v>5</v>
      </c>
      <c r="M155" s="24">
        <f t="shared" si="79"/>
        <v>54</v>
      </c>
      <c r="N155" s="24">
        <f t="shared" si="80"/>
        <v>7709.5800000000008</v>
      </c>
      <c r="O155" s="193">
        <v>55</v>
      </c>
      <c r="P155" s="193">
        <v>8</v>
      </c>
      <c r="Q155" s="193">
        <v>4</v>
      </c>
      <c r="R155" s="24">
        <f t="shared" si="81"/>
        <v>67</v>
      </c>
      <c r="S155" s="24">
        <f t="shared" si="82"/>
        <v>9565.59</v>
      </c>
      <c r="T155" s="193">
        <v>42</v>
      </c>
      <c r="U155" s="193">
        <v>8</v>
      </c>
      <c r="V155" s="193">
        <v>3</v>
      </c>
      <c r="W155" s="24">
        <f t="shared" si="83"/>
        <v>53</v>
      </c>
      <c r="X155" s="24">
        <f t="shared" si="84"/>
        <v>7566.81</v>
      </c>
      <c r="Y155" s="24">
        <f t="shared" si="85"/>
        <v>291</v>
      </c>
      <c r="Z155" s="206">
        <v>142.77000000000001</v>
      </c>
      <c r="AA155" s="9">
        <f t="shared" si="86"/>
        <v>41546.07</v>
      </c>
      <c r="AB155" s="34"/>
      <c r="AC155" s="280"/>
    </row>
    <row r="156" spans="1:29" s="36" customFormat="1" ht="34.5" customHeight="1">
      <c r="A156" s="63">
        <v>11</v>
      </c>
      <c r="B156" s="89" t="s">
        <v>356</v>
      </c>
      <c r="C156" s="17" t="s">
        <v>510</v>
      </c>
      <c r="D156" s="2" t="s">
        <v>20</v>
      </c>
      <c r="E156" s="192">
        <v>19</v>
      </c>
      <c r="F156" s="193">
        <v>6</v>
      </c>
      <c r="G156" s="193">
        <v>1</v>
      </c>
      <c r="H156" s="30">
        <f t="shared" si="77"/>
        <v>26</v>
      </c>
      <c r="I156" s="24">
        <f t="shared" si="78"/>
        <v>51673.440000000002</v>
      </c>
      <c r="J156" s="193"/>
      <c r="K156" s="193"/>
      <c r="L156" s="193">
        <v>2</v>
      </c>
      <c r="M156" s="24">
        <f t="shared" si="79"/>
        <v>2</v>
      </c>
      <c r="N156" s="24">
        <f t="shared" si="80"/>
        <v>3974.88</v>
      </c>
      <c r="O156" s="193">
        <v>2</v>
      </c>
      <c r="P156" s="193">
        <v>6</v>
      </c>
      <c r="Q156" s="193"/>
      <c r="R156" s="24">
        <f t="shared" si="81"/>
        <v>8</v>
      </c>
      <c r="S156" s="24">
        <f t="shared" si="82"/>
        <v>15899.52</v>
      </c>
      <c r="T156" s="193">
        <v>1</v>
      </c>
      <c r="U156" s="193">
        <v>1</v>
      </c>
      <c r="V156" s="193"/>
      <c r="W156" s="24">
        <f t="shared" si="83"/>
        <v>2</v>
      </c>
      <c r="X156" s="24">
        <f t="shared" si="84"/>
        <v>3974.88</v>
      </c>
      <c r="Y156" s="24">
        <f t="shared" si="85"/>
        <v>38</v>
      </c>
      <c r="Z156" s="206">
        <v>1987.44</v>
      </c>
      <c r="AA156" s="9">
        <f t="shared" si="86"/>
        <v>75522.720000000001</v>
      </c>
      <c r="AB156" s="34"/>
      <c r="AC156" s="280"/>
    </row>
    <row r="157" spans="1:29" s="36" customFormat="1" ht="34.5" customHeight="1">
      <c r="A157" s="63">
        <v>12</v>
      </c>
      <c r="B157" s="89" t="s">
        <v>357</v>
      </c>
      <c r="C157" s="17" t="s">
        <v>515</v>
      </c>
      <c r="D157" s="2" t="s">
        <v>20</v>
      </c>
      <c r="E157" s="192">
        <v>58</v>
      </c>
      <c r="F157" s="193">
        <v>6</v>
      </c>
      <c r="G157" s="193">
        <v>4</v>
      </c>
      <c r="H157" s="30">
        <f t="shared" si="77"/>
        <v>68</v>
      </c>
      <c r="I157" s="24">
        <f t="shared" si="78"/>
        <v>10076.24</v>
      </c>
      <c r="J157" s="193">
        <v>13</v>
      </c>
      <c r="K157" s="193"/>
      <c r="L157" s="193">
        <v>4</v>
      </c>
      <c r="M157" s="24">
        <f t="shared" si="79"/>
        <v>17</v>
      </c>
      <c r="N157" s="24">
        <f t="shared" si="80"/>
        <v>2519.06</v>
      </c>
      <c r="O157" s="193">
        <v>28</v>
      </c>
      <c r="P157" s="193">
        <v>6</v>
      </c>
      <c r="Q157" s="193"/>
      <c r="R157" s="24">
        <f t="shared" si="81"/>
        <v>34</v>
      </c>
      <c r="S157" s="24">
        <f t="shared" si="82"/>
        <v>5038.12</v>
      </c>
      <c r="T157" s="193">
        <v>17</v>
      </c>
      <c r="U157" s="193"/>
      <c r="V157" s="193"/>
      <c r="W157" s="24">
        <f t="shared" si="83"/>
        <v>17</v>
      </c>
      <c r="X157" s="24">
        <f t="shared" si="84"/>
        <v>2519.06</v>
      </c>
      <c r="Y157" s="24">
        <f t="shared" si="85"/>
        <v>136</v>
      </c>
      <c r="Z157" s="206">
        <v>148.18</v>
      </c>
      <c r="AA157" s="9">
        <f t="shared" si="86"/>
        <v>20152.48</v>
      </c>
      <c r="AB157" s="34"/>
      <c r="AC157" s="280"/>
    </row>
    <row r="158" spans="1:29" s="36" customFormat="1" ht="34.5" customHeight="1">
      <c r="A158" s="68">
        <v>13</v>
      </c>
      <c r="B158" s="89" t="s">
        <v>358</v>
      </c>
      <c r="C158" s="17" t="s">
        <v>516</v>
      </c>
      <c r="D158" s="7" t="s">
        <v>20</v>
      </c>
      <c r="E158" s="192">
        <v>68</v>
      </c>
      <c r="F158" s="193">
        <v>6</v>
      </c>
      <c r="G158" s="193">
        <v>5</v>
      </c>
      <c r="H158" s="30">
        <f t="shared" si="77"/>
        <v>79</v>
      </c>
      <c r="I158" s="24">
        <f t="shared" si="78"/>
        <v>8715.2799999999988</v>
      </c>
      <c r="J158" s="193">
        <v>24</v>
      </c>
      <c r="K158" s="193"/>
      <c r="L158" s="193">
        <v>4</v>
      </c>
      <c r="M158" s="24">
        <f t="shared" si="79"/>
        <v>28</v>
      </c>
      <c r="N158" s="24">
        <f t="shared" si="80"/>
        <v>3088.96</v>
      </c>
      <c r="O158" s="193">
        <v>23</v>
      </c>
      <c r="P158" s="193">
        <v>12</v>
      </c>
      <c r="Q158" s="193"/>
      <c r="R158" s="24">
        <f t="shared" si="81"/>
        <v>35</v>
      </c>
      <c r="S158" s="24">
        <f t="shared" si="82"/>
        <v>3861.2</v>
      </c>
      <c r="T158" s="193">
        <v>16</v>
      </c>
      <c r="U158" s="193"/>
      <c r="V158" s="193"/>
      <c r="W158" s="24">
        <f t="shared" si="83"/>
        <v>16</v>
      </c>
      <c r="X158" s="24">
        <f t="shared" si="84"/>
        <v>1765.12</v>
      </c>
      <c r="Y158" s="24">
        <f t="shared" si="85"/>
        <v>158</v>
      </c>
      <c r="Z158" s="206">
        <v>110.32</v>
      </c>
      <c r="AA158" s="9">
        <f t="shared" si="86"/>
        <v>17430.559999999998</v>
      </c>
      <c r="AB158" s="34"/>
      <c r="AC158" s="280"/>
    </row>
    <row r="159" spans="1:29" s="36" customFormat="1" ht="34.5" customHeight="1">
      <c r="A159" s="63">
        <v>14</v>
      </c>
      <c r="B159" s="89" t="s">
        <v>359</v>
      </c>
      <c r="C159" s="17" t="s">
        <v>511</v>
      </c>
      <c r="D159" s="2" t="s">
        <v>31</v>
      </c>
      <c r="E159" s="192">
        <v>64</v>
      </c>
      <c r="F159" s="193"/>
      <c r="G159" s="193"/>
      <c r="H159" s="30">
        <f t="shared" si="77"/>
        <v>64</v>
      </c>
      <c r="I159" s="24">
        <f t="shared" si="78"/>
        <v>3307.52</v>
      </c>
      <c r="J159" s="193">
        <v>16</v>
      </c>
      <c r="K159" s="193">
        <v>2</v>
      </c>
      <c r="L159" s="193"/>
      <c r="M159" s="24">
        <f t="shared" si="79"/>
        <v>18</v>
      </c>
      <c r="N159" s="24">
        <f t="shared" si="80"/>
        <v>930.24</v>
      </c>
      <c r="O159" s="193">
        <v>33</v>
      </c>
      <c r="P159" s="193"/>
      <c r="Q159" s="193"/>
      <c r="R159" s="24">
        <f t="shared" si="81"/>
        <v>33</v>
      </c>
      <c r="S159" s="24">
        <f t="shared" si="82"/>
        <v>1705.44</v>
      </c>
      <c r="T159" s="193">
        <v>21</v>
      </c>
      <c r="U159" s="193"/>
      <c r="V159" s="193"/>
      <c r="W159" s="24">
        <f t="shared" si="83"/>
        <v>21</v>
      </c>
      <c r="X159" s="24">
        <f t="shared" si="84"/>
        <v>1085.28</v>
      </c>
      <c r="Y159" s="24">
        <f t="shared" si="85"/>
        <v>136</v>
      </c>
      <c r="Z159" s="206">
        <v>51.68</v>
      </c>
      <c r="AA159" s="9">
        <f t="shared" si="86"/>
        <v>7028.48</v>
      </c>
      <c r="AB159" s="34"/>
      <c r="AC159" s="280"/>
    </row>
    <row r="160" spans="1:29" s="36" customFormat="1" ht="34.5" customHeight="1">
      <c r="A160" s="63">
        <v>15</v>
      </c>
      <c r="B160" s="89" t="s">
        <v>360</v>
      </c>
      <c r="C160" s="17" t="s">
        <v>513</v>
      </c>
      <c r="D160" s="2" t="s">
        <v>29</v>
      </c>
      <c r="E160" s="192">
        <v>25</v>
      </c>
      <c r="F160" s="193"/>
      <c r="G160" s="193">
        <v>4</v>
      </c>
      <c r="H160" s="30">
        <f t="shared" si="77"/>
        <v>29</v>
      </c>
      <c r="I160" s="24">
        <f t="shared" si="78"/>
        <v>3105.32</v>
      </c>
      <c r="J160" s="193">
        <v>12</v>
      </c>
      <c r="K160" s="193"/>
      <c r="L160" s="193">
        <v>4</v>
      </c>
      <c r="M160" s="24">
        <f t="shared" si="79"/>
        <v>16</v>
      </c>
      <c r="N160" s="24">
        <f t="shared" si="80"/>
        <v>1713.28</v>
      </c>
      <c r="O160" s="193">
        <v>19</v>
      </c>
      <c r="P160" s="193"/>
      <c r="Q160" s="193"/>
      <c r="R160" s="24">
        <f t="shared" si="81"/>
        <v>19</v>
      </c>
      <c r="S160" s="24">
        <f t="shared" si="82"/>
        <v>2034.52</v>
      </c>
      <c r="T160" s="193">
        <v>10</v>
      </c>
      <c r="U160" s="193"/>
      <c r="V160" s="193"/>
      <c r="W160" s="24">
        <f t="shared" si="83"/>
        <v>10</v>
      </c>
      <c r="X160" s="24">
        <f t="shared" si="84"/>
        <v>1070.8</v>
      </c>
      <c r="Y160" s="24">
        <f t="shared" si="85"/>
        <v>74</v>
      </c>
      <c r="Z160" s="206">
        <v>107.08</v>
      </c>
      <c r="AA160" s="9">
        <f t="shared" si="86"/>
        <v>7923.92</v>
      </c>
      <c r="AB160" s="34"/>
      <c r="AC160" s="280"/>
    </row>
    <row r="161" spans="1:29" s="36" customFormat="1" ht="34.5" customHeight="1">
      <c r="A161" s="68">
        <v>16</v>
      </c>
      <c r="B161" s="89" t="s">
        <v>361</v>
      </c>
      <c r="C161" s="17" t="s">
        <v>508</v>
      </c>
      <c r="D161" s="2" t="s">
        <v>22</v>
      </c>
      <c r="E161" s="192">
        <v>55</v>
      </c>
      <c r="F161" s="193">
        <v>1</v>
      </c>
      <c r="G161" s="193">
        <v>9</v>
      </c>
      <c r="H161" s="30">
        <f t="shared" si="77"/>
        <v>65</v>
      </c>
      <c r="I161" s="24">
        <f t="shared" si="78"/>
        <v>9456.1999999999989</v>
      </c>
      <c r="J161" s="193">
        <v>23</v>
      </c>
      <c r="K161" s="193">
        <v>2</v>
      </c>
      <c r="L161" s="193">
        <v>9</v>
      </c>
      <c r="M161" s="24">
        <f t="shared" si="79"/>
        <v>34</v>
      </c>
      <c r="N161" s="24">
        <f t="shared" si="80"/>
        <v>4946.32</v>
      </c>
      <c r="O161" s="193">
        <v>114</v>
      </c>
      <c r="P161" s="193">
        <v>2</v>
      </c>
      <c r="Q161" s="193">
        <v>5</v>
      </c>
      <c r="R161" s="24">
        <f t="shared" si="81"/>
        <v>121</v>
      </c>
      <c r="S161" s="24">
        <f t="shared" si="82"/>
        <v>17603.079999999998</v>
      </c>
      <c r="T161" s="193">
        <v>27</v>
      </c>
      <c r="U161" s="193">
        <v>2</v>
      </c>
      <c r="V161" s="193">
        <v>5</v>
      </c>
      <c r="W161" s="24">
        <f t="shared" si="83"/>
        <v>34</v>
      </c>
      <c r="X161" s="24">
        <f t="shared" si="84"/>
        <v>4946.32</v>
      </c>
      <c r="Y161" s="24">
        <f t="shared" si="85"/>
        <v>254</v>
      </c>
      <c r="Z161" s="206">
        <v>145.47999999999999</v>
      </c>
      <c r="AA161" s="9">
        <f t="shared" si="86"/>
        <v>36951.919999999998</v>
      </c>
      <c r="AB161" s="34"/>
      <c r="AC161" s="280"/>
    </row>
    <row r="162" spans="1:29" s="36" customFormat="1" ht="34.5" customHeight="1" thickBot="1">
      <c r="A162" s="63">
        <v>17</v>
      </c>
      <c r="B162" s="90" t="s">
        <v>362</v>
      </c>
      <c r="C162" s="13" t="s">
        <v>520</v>
      </c>
      <c r="D162" s="6" t="s">
        <v>155</v>
      </c>
      <c r="E162" s="192">
        <v>38</v>
      </c>
      <c r="F162" s="193">
        <v>2</v>
      </c>
      <c r="G162" s="193">
        <v>14</v>
      </c>
      <c r="H162" s="30">
        <f t="shared" si="77"/>
        <v>54</v>
      </c>
      <c r="I162" s="24">
        <f t="shared" si="78"/>
        <v>408.78000000000003</v>
      </c>
      <c r="J162" s="193">
        <v>28</v>
      </c>
      <c r="K162" s="193">
        <v>2</v>
      </c>
      <c r="L162" s="193">
        <v>14</v>
      </c>
      <c r="M162" s="24">
        <f t="shared" si="79"/>
        <v>44</v>
      </c>
      <c r="N162" s="24">
        <f t="shared" si="80"/>
        <v>333.08000000000004</v>
      </c>
      <c r="O162" s="193">
        <v>28</v>
      </c>
      <c r="P162" s="193">
        <v>2</v>
      </c>
      <c r="Q162" s="193">
        <v>2</v>
      </c>
      <c r="R162" s="24">
        <f t="shared" si="81"/>
        <v>32</v>
      </c>
      <c r="S162" s="24">
        <f t="shared" si="82"/>
        <v>242.24</v>
      </c>
      <c r="T162" s="193">
        <v>18</v>
      </c>
      <c r="U162" s="193">
        <v>2</v>
      </c>
      <c r="V162" s="193">
        <v>2</v>
      </c>
      <c r="W162" s="24">
        <f t="shared" si="83"/>
        <v>22</v>
      </c>
      <c r="X162" s="24">
        <f t="shared" si="84"/>
        <v>166.54000000000002</v>
      </c>
      <c r="Y162" s="24">
        <f t="shared" si="85"/>
        <v>152</v>
      </c>
      <c r="Z162" s="206">
        <v>7.57</v>
      </c>
      <c r="AA162" s="9">
        <f t="shared" si="86"/>
        <v>1150.6400000000001</v>
      </c>
      <c r="AB162" s="34"/>
      <c r="AC162" s="280"/>
    </row>
    <row r="163" spans="1:29" s="36" customFormat="1" ht="5.0999999999999996" customHeight="1" thickBot="1">
      <c r="A163" s="134"/>
      <c r="B163" s="139"/>
      <c r="C163" s="141"/>
      <c r="D163" s="106"/>
      <c r="E163" s="142"/>
      <c r="F163" s="142"/>
      <c r="G163" s="142"/>
      <c r="H163" s="104"/>
      <c r="I163" s="104"/>
      <c r="J163" s="142"/>
      <c r="K163" s="142"/>
      <c r="L163" s="142"/>
      <c r="M163" s="104"/>
      <c r="N163" s="104"/>
      <c r="O163" s="142"/>
      <c r="P163" s="142"/>
      <c r="Q163" s="142"/>
      <c r="R163" s="104"/>
      <c r="S163" s="104"/>
      <c r="T163" s="142"/>
      <c r="U163" s="142"/>
      <c r="V163" s="142"/>
      <c r="W163" s="104"/>
      <c r="X163" s="104"/>
      <c r="Y163" s="104"/>
      <c r="Z163" s="110"/>
      <c r="AA163" s="105"/>
      <c r="AB163" s="34"/>
      <c r="AC163" s="280"/>
    </row>
    <row r="164" spans="1:29" s="36" customFormat="1" ht="34.5" customHeight="1" thickBot="1">
      <c r="A164" s="384" t="s">
        <v>39</v>
      </c>
      <c r="B164" s="385"/>
      <c r="C164" s="385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2"/>
      <c r="AA164" s="133"/>
      <c r="AB164" s="34"/>
      <c r="AC164" s="280"/>
    </row>
    <row r="165" spans="1:29" s="36" customFormat="1" ht="34.5" customHeight="1">
      <c r="A165" s="68">
        <v>1</v>
      </c>
      <c r="B165" s="92" t="s">
        <v>363</v>
      </c>
      <c r="C165" s="103" t="s">
        <v>445</v>
      </c>
      <c r="D165" s="8" t="s">
        <v>40</v>
      </c>
      <c r="E165" s="192"/>
      <c r="F165" s="193"/>
      <c r="G165" s="193"/>
      <c r="H165" s="30">
        <f t="shared" ref="H165" si="87">SUM(E165:G165)</f>
        <v>0</v>
      </c>
      <c r="I165" s="24">
        <f t="shared" ref="I165" si="88">H165*Z165</f>
        <v>0</v>
      </c>
      <c r="J165" s="193"/>
      <c r="K165" s="193"/>
      <c r="L165" s="193"/>
      <c r="M165" s="24">
        <f t="shared" ref="M165" si="89">SUM(J165:L165)</f>
        <v>0</v>
      </c>
      <c r="N165" s="24">
        <f t="shared" ref="N165" si="90">M165*Z165</f>
        <v>0</v>
      </c>
      <c r="O165" s="193"/>
      <c r="P165" s="193"/>
      <c r="Q165" s="193"/>
      <c r="R165" s="24">
        <f t="shared" ref="R165" si="91">SUM(O165:Q165)</f>
        <v>0</v>
      </c>
      <c r="S165" s="24">
        <f t="shared" ref="S165" si="92">R165*Z165</f>
        <v>0</v>
      </c>
      <c r="T165" s="193"/>
      <c r="U165" s="193"/>
      <c r="V165" s="193"/>
      <c r="W165" s="24">
        <f t="shared" ref="W165" si="93">SUM(T165:V165)</f>
        <v>0</v>
      </c>
      <c r="X165" s="24">
        <f t="shared" ref="X165" si="94">W165*Z165</f>
        <v>0</v>
      </c>
      <c r="Y165" s="24">
        <f t="shared" ref="Y165" si="95">H165+M165+R165+W165</f>
        <v>0</v>
      </c>
      <c r="Z165" s="206">
        <v>10816</v>
      </c>
      <c r="AA165" s="9">
        <f t="shared" ref="AA165" si="96">Y165*Z165</f>
        <v>0</v>
      </c>
      <c r="AB165" s="34"/>
      <c r="AC165" s="280"/>
    </row>
    <row r="166" spans="1:29" s="36" customFormat="1" ht="34.5" customHeight="1">
      <c r="A166" s="63">
        <v>2</v>
      </c>
      <c r="B166" s="89" t="s">
        <v>364</v>
      </c>
      <c r="C166" s="103" t="s">
        <v>449</v>
      </c>
      <c r="D166" s="2" t="s">
        <v>40</v>
      </c>
      <c r="E166" s="192">
        <v>84</v>
      </c>
      <c r="F166" s="193"/>
      <c r="G166" s="193">
        <v>14</v>
      </c>
      <c r="H166" s="30">
        <f t="shared" ref="H166:H187" si="97">SUM(E166:G166)</f>
        <v>98</v>
      </c>
      <c r="I166" s="24">
        <f t="shared" ref="I166:I187" si="98">H166*Z166</f>
        <v>13779.78</v>
      </c>
      <c r="J166" s="193">
        <v>2</v>
      </c>
      <c r="K166" s="193"/>
      <c r="L166" s="193"/>
      <c r="M166" s="24">
        <f t="shared" ref="M166:M187" si="99">SUM(J166:L166)</f>
        <v>2</v>
      </c>
      <c r="N166" s="24">
        <f t="shared" ref="N166:N187" si="100">M166*Z166</f>
        <v>281.22000000000003</v>
      </c>
      <c r="O166" s="193">
        <v>49</v>
      </c>
      <c r="P166" s="193"/>
      <c r="Q166" s="193"/>
      <c r="R166" s="24">
        <f t="shared" ref="R166:R187" si="101">SUM(O166:Q166)</f>
        <v>49</v>
      </c>
      <c r="S166" s="24">
        <f t="shared" ref="S166:S187" si="102">R166*Z166</f>
        <v>6889.89</v>
      </c>
      <c r="T166" s="193">
        <v>1</v>
      </c>
      <c r="U166" s="193"/>
      <c r="V166" s="193"/>
      <c r="W166" s="24">
        <f t="shared" ref="W166:W187" si="103">SUM(T166:V166)</f>
        <v>1</v>
      </c>
      <c r="X166" s="24">
        <f t="shared" ref="X166:X187" si="104">W166*Z166</f>
        <v>140.61000000000001</v>
      </c>
      <c r="Y166" s="24">
        <f t="shared" ref="Y166:Y187" si="105">H166+M166+R166+W166</f>
        <v>150</v>
      </c>
      <c r="Z166" s="206">
        <v>140.61000000000001</v>
      </c>
      <c r="AA166" s="9">
        <f t="shared" ref="AA166:AA187" si="106">Y166*Z166</f>
        <v>21091.500000000004</v>
      </c>
      <c r="AB166" s="34"/>
      <c r="AC166" s="280"/>
    </row>
    <row r="167" spans="1:29" s="36" customFormat="1" ht="34.5" customHeight="1">
      <c r="A167" s="68">
        <v>3</v>
      </c>
      <c r="B167" s="89" t="s">
        <v>365</v>
      </c>
      <c r="C167" s="103" t="s">
        <v>528</v>
      </c>
      <c r="D167" s="2" t="s">
        <v>20</v>
      </c>
      <c r="E167" s="192">
        <v>337</v>
      </c>
      <c r="F167" s="193">
        <v>12</v>
      </c>
      <c r="G167" s="193">
        <v>8</v>
      </c>
      <c r="H167" s="30">
        <f t="shared" si="97"/>
        <v>357</v>
      </c>
      <c r="I167" s="24">
        <f t="shared" si="98"/>
        <v>97496.700000000012</v>
      </c>
      <c r="J167" s="193"/>
      <c r="K167" s="193"/>
      <c r="L167" s="193"/>
      <c r="M167" s="24">
        <f t="shared" si="99"/>
        <v>0</v>
      </c>
      <c r="N167" s="24">
        <f t="shared" si="100"/>
        <v>0</v>
      </c>
      <c r="O167" s="193">
        <v>334</v>
      </c>
      <c r="P167" s="193"/>
      <c r="Q167" s="193"/>
      <c r="R167" s="24">
        <f t="shared" si="101"/>
        <v>334</v>
      </c>
      <c r="S167" s="24">
        <f t="shared" si="102"/>
        <v>91215.400000000009</v>
      </c>
      <c r="T167" s="193"/>
      <c r="U167" s="193"/>
      <c r="V167" s="193"/>
      <c r="W167" s="24">
        <f t="shared" si="103"/>
        <v>0</v>
      </c>
      <c r="X167" s="24">
        <f t="shared" si="104"/>
        <v>0</v>
      </c>
      <c r="Y167" s="24">
        <f t="shared" si="105"/>
        <v>691</v>
      </c>
      <c r="Z167" s="206">
        <v>273.10000000000002</v>
      </c>
      <c r="AA167" s="9">
        <f t="shared" si="106"/>
        <v>188712.1</v>
      </c>
      <c r="AB167" s="34"/>
      <c r="AC167" s="280"/>
    </row>
    <row r="168" spans="1:29" s="36" customFormat="1" ht="34.5" customHeight="1">
      <c r="A168" s="63">
        <v>4</v>
      </c>
      <c r="B168" s="89" t="s">
        <v>366</v>
      </c>
      <c r="C168" s="103" t="s">
        <v>529</v>
      </c>
      <c r="D168" s="2" t="s">
        <v>20</v>
      </c>
      <c r="E168" s="192">
        <v>300</v>
      </c>
      <c r="F168" s="193"/>
      <c r="G168" s="193">
        <v>50</v>
      </c>
      <c r="H168" s="30">
        <f t="shared" si="97"/>
        <v>350</v>
      </c>
      <c r="I168" s="24">
        <f t="shared" si="98"/>
        <v>95585.000000000015</v>
      </c>
      <c r="J168" s="193"/>
      <c r="K168" s="193"/>
      <c r="L168" s="193"/>
      <c r="M168" s="24">
        <f t="shared" si="99"/>
        <v>0</v>
      </c>
      <c r="N168" s="24">
        <f t="shared" si="100"/>
        <v>0</v>
      </c>
      <c r="O168" s="193"/>
      <c r="P168" s="193"/>
      <c r="Q168" s="193"/>
      <c r="R168" s="24">
        <f t="shared" si="101"/>
        <v>0</v>
      </c>
      <c r="S168" s="24">
        <f t="shared" si="102"/>
        <v>0</v>
      </c>
      <c r="T168" s="193">
        <v>4</v>
      </c>
      <c r="U168" s="193"/>
      <c r="V168" s="193"/>
      <c r="W168" s="24">
        <f t="shared" si="103"/>
        <v>4</v>
      </c>
      <c r="X168" s="24">
        <f t="shared" si="104"/>
        <v>1092.4000000000001</v>
      </c>
      <c r="Y168" s="24">
        <f t="shared" si="105"/>
        <v>354</v>
      </c>
      <c r="Z168" s="206">
        <v>273.10000000000002</v>
      </c>
      <c r="AA168" s="9">
        <f t="shared" si="106"/>
        <v>96677.400000000009</v>
      </c>
      <c r="AB168" s="34"/>
      <c r="AC168" s="280"/>
    </row>
    <row r="169" spans="1:29" s="36" customFormat="1" ht="34.5" customHeight="1">
      <c r="A169" s="68">
        <v>5</v>
      </c>
      <c r="B169" s="89" t="s">
        <v>367</v>
      </c>
      <c r="C169" s="103" t="s">
        <v>525</v>
      </c>
      <c r="D169" s="2" t="s">
        <v>40</v>
      </c>
      <c r="E169" s="192">
        <v>6</v>
      </c>
      <c r="F169" s="193">
        <v>1</v>
      </c>
      <c r="G169" s="193"/>
      <c r="H169" s="30">
        <f t="shared" si="97"/>
        <v>7</v>
      </c>
      <c r="I169" s="24">
        <f t="shared" si="98"/>
        <v>47796.98</v>
      </c>
      <c r="J169" s="193"/>
      <c r="K169" s="193"/>
      <c r="L169" s="193"/>
      <c r="M169" s="24">
        <f t="shared" si="99"/>
        <v>0</v>
      </c>
      <c r="N169" s="24">
        <f t="shared" si="100"/>
        <v>0</v>
      </c>
      <c r="O169" s="193"/>
      <c r="P169" s="193"/>
      <c r="Q169" s="193"/>
      <c r="R169" s="24">
        <f t="shared" si="101"/>
        <v>0</v>
      </c>
      <c r="S169" s="24">
        <f t="shared" si="102"/>
        <v>0</v>
      </c>
      <c r="T169" s="193"/>
      <c r="U169" s="193"/>
      <c r="V169" s="193">
        <v>3</v>
      </c>
      <c r="W169" s="24">
        <f t="shared" si="103"/>
        <v>3</v>
      </c>
      <c r="X169" s="24">
        <f t="shared" si="104"/>
        <v>20484.420000000002</v>
      </c>
      <c r="Y169" s="24">
        <f t="shared" si="105"/>
        <v>10</v>
      </c>
      <c r="Z169" s="206">
        <v>6828.14</v>
      </c>
      <c r="AA169" s="9">
        <f t="shared" si="106"/>
        <v>68281.400000000009</v>
      </c>
      <c r="AB169" s="34"/>
      <c r="AC169" s="280"/>
    </row>
    <row r="170" spans="1:29" s="36" customFormat="1" ht="34.5" customHeight="1">
      <c r="A170" s="63">
        <v>6</v>
      </c>
      <c r="B170" s="89" t="s">
        <v>368</v>
      </c>
      <c r="C170" s="103" t="s">
        <v>505</v>
      </c>
      <c r="D170" s="2" t="s">
        <v>40</v>
      </c>
      <c r="E170" s="192">
        <v>6</v>
      </c>
      <c r="F170" s="193">
        <v>2</v>
      </c>
      <c r="G170" s="193"/>
      <c r="H170" s="30">
        <f t="shared" si="97"/>
        <v>8</v>
      </c>
      <c r="I170" s="24">
        <f t="shared" si="98"/>
        <v>211128.32000000001</v>
      </c>
      <c r="J170" s="193"/>
      <c r="K170" s="193"/>
      <c r="L170" s="193"/>
      <c r="M170" s="24">
        <f t="shared" si="99"/>
        <v>0</v>
      </c>
      <c r="N170" s="24">
        <f t="shared" si="100"/>
        <v>0</v>
      </c>
      <c r="O170" s="193"/>
      <c r="P170" s="193"/>
      <c r="Q170" s="193"/>
      <c r="R170" s="24">
        <f t="shared" si="101"/>
        <v>0</v>
      </c>
      <c r="S170" s="24">
        <f t="shared" si="102"/>
        <v>0</v>
      </c>
      <c r="T170" s="193"/>
      <c r="U170" s="193"/>
      <c r="V170" s="193"/>
      <c r="W170" s="24">
        <f t="shared" si="103"/>
        <v>0</v>
      </c>
      <c r="X170" s="24">
        <f t="shared" si="104"/>
        <v>0</v>
      </c>
      <c r="Y170" s="24">
        <f t="shared" si="105"/>
        <v>8</v>
      </c>
      <c r="Z170" s="206">
        <v>26391.040000000001</v>
      </c>
      <c r="AA170" s="9">
        <f t="shared" si="106"/>
        <v>211128.32000000001</v>
      </c>
      <c r="AB170" s="34"/>
      <c r="AC170" s="280"/>
    </row>
    <row r="171" spans="1:29" s="36" customFormat="1" ht="34.5" customHeight="1">
      <c r="A171" s="68">
        <v>7</v>
      </c>
      <c r="B171" s="89" t="s">
        <v>369</v>
      </c>
      <c r="C171" s="103" t="s">
        <v>434</v>
      </c>
      <c r="D171" s="2" t="s">
        <v>40</v>
      </c>
      <c r="E171" s="192">
        <v>11</v>
      </c>
      <c r="F171" s="193"/>
      <c r="G171" s="193">
        <v>2</v>
      </c>
      <c r="H171" s="30">
        <f t="shared" si="97"/>
        <v>13</v>
      </c>
      <c r="I171" s="24">
        <f t="shared" si="98"/>
        <v>14187.289999999999</v>
      </c>
      <c r="J171" s="193"/>
      <c r="K171" s="193"/>
      <c r="L171" s="193">
        <v>2</v>
      </c>
      <c r="M171" s="24">
        <f t="shared" si="99"/>
        <v>2</v>
      </c>
      <c r="N171" s="24">
        <f t="shared" si="100"/>
        <v>2182.66</v>
      </c>
      <c r="O171" s="193"/>
      <c r="P171" s="193"/>
      <c r="Q171" s="193"/>
      <c r="R171" s="24">
        <f t="shared" si="101"/>
        <v>0</v>
      </c>
      <c r="S171" s="24">
        <f t="shared" si="102"/>
        <v>0</v>
      </c>
      <c r="T171" s="193"/>
      <c r="U171" s="193"/>
      <c r="V171" s="193"/>
      <c r="W171" s="24">
        <f t="shared" si="103"/>
        <v>0</v>
      </c>
      <c r="X171" s="24">
        <f t="shared" si="104"/>
        <v>0</v>
      </c>
      <c r="Y171" s="24">
        <f t="shared" si="105"/>
        <v>15</v>
      </c>
      <c r="Z171" s="206">
        <v>1091.33</v>
      </c>
      <c r="AA171" s="9">
        <f t="shared" si="106"/>
        <v>16369.949999999999</v>
      </c>
      <c r="AB171" s="34"/>
      <c r="AC171" s="280"/>
    </row>
    <row r="172" spans="1:29" s="36" customFormat="1" ht="34.5" customHeight="1">
      <c r="A172" s="63">
        <v>8</v>
      </c>
      <c r="B172" s="89" t="s">
        <v>370</v>
      </c>
      <c r="C172" s="103" t="s">
        <v>433</v>
      </c>
      <c r="D172" s="2" t="s">
        <v>40</v>
      </c>
      <c r="E172" s="192">
        <v>19</v>
      </c>
      <c r="F172" s="193">
        <v>2</v>
      </c>
      <c r="G172" s="193"/>
      <c r="H172" s="30">
        <f t="shared" si="97"/>
        <v>21</v>
      </c>
      <c r="I172" s="24">
        <f t="shared" si="98"/>
        <v>28823.55</v>
      </c>
      <c r="J172" s="193"/>
      <c r="K172" s="193"/>
      <c r="L172" s="193">
        <v>3</v>
      </c>
      <c r="M172" s="24">
        <f t="shared" si="99"/>
        <v>3</v>
      </c>
      <c r="N172" s="24">
        <f t="shared" si="100"/>
        <v>4117.6499999999996</v>
      </c>
      <c r="O172" s="193"/>
      <c r="P172" s="193"/>
      <c r="Q172" s="193"/>
      <c r="R172" s="24">
        <f t="shared" si="101"/>
        <v>0</v>
      </c>
      <c r="S172" s="24">
        <f t="shared" si="102"/>
        <v>0</v>
      </c>
      <c r="T172" s="193"/>
      <c r="U172" s="193"/>
      <c r="V172" s="193">
        <v>1</v>
      </c>
      <c r="W172" s="24">
        <f t="shared" si="103"/>
        <v>1</v>
      </c>
      <c r="X172" s="24">
        <f t="shared" si="104"/>
        <v>1372.55</v>
      </c>
      <c r="Y172" s="24">
        <f t="shared" si="105"/>
        <v>25</v>
      </c>
      <c r="Z172" s="206">
        <v>1372.55</v>
      </c>
      <c r="AA172" s="9">
        <f t="shared" si="106"/>
        <v>34313.75</v>
      </c>
      <c r="AB172" s="34"/>
      <c r="AC172" s="280"/>
    </row>
    <row r="173" spans="1:29" s="36" customFormat="1" ht="34.5" customHeight="1">
      <c r="A173" s="68">
        <v>9</v>
      </c>
      <c r="B173" s="89" t="s">
        <v>371</v>
      </c>
      <c r="C173" s="103" t="s">
        <v>435</v>
      </c>
      <c r="D173" s="2" t="s">
        <v>40</v>
      </c>
      <c r="E173" s="192">
        <v>27</v>
      </c>
      <c r="F173" s="193"/>
      <c r="G173" s="193"/>
      <c r="H173" s="30">
        <f t="shared" si="97"/>
        <v>27</v>
      </c>
      <c r="I173" s="24">
        <f t="shared" si="98"/>
        <v>28259.550000000003</v>
      </c>
      <c r="J173" s="193">
        <v>2</v>
      </c>
      <c r="K173" s="193"/>
      <c r="L173" s="193"/>
      <c r="M173" s="24">
        <f t="shared" si="99"/>
        <v>2</v>
      </c>
      <c r="N173" s="24">
        <f t="shared" si="100"/>
        <v>2093.3000000000002</v>
      </c>
      <c r="O173" s="193">
        <v>1</v>
      </c>
      <c r="P173" s="193"/>
      <c r="Q173" s="193"/>
      <c r="R173" s="24">
        <f t="shared" si="101"/>
        <v>1</v>
      </c>
      <c r="S173" s="24">
        <f t="shared" si="102"/>
        <v>1046.6500000000001</v>
      </c>
      <c r="T173" s="193">
        <v>1</v>
      </c>
      <c r="U173" s="193"/>
      <c r="V173" s="193"/>
      <c r="W173" s="24">
        <f t="shared" si="103"/>
        <v>1</v>
      </c>
      <c r="X173" s="24">
        <f t="shared" si="104"/>
        <v>1046.6500000000001</v>
      </c>
      <c r="Y173" s="24">
        <f t="shared" si="105"/>
        <v>31</v>
      </c>
      <c r="Z173" s="206">
        <v>1046.6500000000001</v>
      </c>
      <c r="AA173" s="9">
        <f t="shared" si="106"/>
        <v>32446.15</v>
      </c>
      <c r="AB173" s="34"/>
      <c r="AC173" s="280"/>
    </row>
    <row r="174" spans="1:29" s="36" customFormat="1" ht="34.5" customHeight="1">
      <c r="A174" s="63">
        <v>10</v>
      </c>
      <c r="B174" s="89" t="s">
        <v>372</v>
      </c>
      <c r="C174" s="103" t="s">
        <v>436</v>
      </c>
      <c r="D174" s="2" t="s">
        <v>40</v>
      </c>
      <c r="E174" s="192">
        <v>29</v>
      </c>
      <c r="F174" s="193">
        <v>2</v>
      </c>
      <c r="G174" s="193"/>
      <c r="H174" s="30">
        <f t="shared" si="97"/>
        <v>31</v>
      </c>
      <c r="I174" s="24">
        <f t="shared" si="98"/>
        <v>24242</v>
      </c>
      <c r="J174" s="193">
        <v>1</v>
      </c>
      <c r="K174" s="193"/>
      <c r="L174" s="193"/>
      <c r="M174" s="24">
        <f t="shared" si="99"/>
        <v>1</v>
      </c>
      <c r="N174" s="24">
        <f t="shared" si="100"/>
        <v>782</v>
      </c>
      <c r="O174" s="193"/>
      <c r="P174" s="193"/>
      <c r="Q174" s="193"/>
      <c r="R174" s="24">
        <f t="shared" si="101"/>
        <v>0</v>
      </c>
      <c r="S174" s="24">
        <f t="shared" si="102"/>
        <v>0</v>
      </c>
      <c r="T174" s="193">
        <v>1</v>
      </c>
      <c r="U174" s="193"/>
      <c r="V174" s="193"/>
      <c r="W174" s="24">
        <f t="shared" si="103"/>
        <v>1</v>
      </c>
      <c r="X174" s="24">
        <f t="shared" si="104"/>
        <v>782</v>
      </c>
      <c r="Y174" s="24">
        <f t="shared" si="105"/>
        <v>33</v>
      </c>
      <c r="Z174" s="206">
        <v>782</v>
      </c>
      <c r="AA174" s="9">
        <f t="shared" si="106"/>
        <v>25806</v>
      </c>
      <c r="AB174" s="34"/>
      <c r="AC174" s="280"/>
    </row>
    <row r="175" spans="1:29" s="36" customFormat="1" ht="34.5" customHeight="1">
      <c r="A175" s="68">
        <v>11</v>
      </c>
      <c r="B175" s="89" t="s">
        <v>373</v>
      </c>
      <c r="C175" s="103" t="s">
        <v>448</v>
      </c>
      <c r="D175" s="2" t="s">
        <v>40</v>
      </c>
      <c r="E175" s="192">
        <v>6</v>
      </c>
      <c r="F175" s="193"/>
      <c r="G175" s="193"/>
      <c r="H175" s="30">
        <f t="shared" si="97"/>
        <v>6</v>
      </c>
      <c r="I175" s="24">
        <f t="shared" si="98"/>
        <v>21856.98</v>
      </c>
      <c r="J175" s="193"/>
      <c r="K175" s="193"/>
      <c r="L175" s="193"/>
      <c r="M175" s="24">
        <f t="shared" si="99"/>
        <v>0</v>
      </c>
      <c r="N175" s="24">
        <f t="shared" si="100"/>
        <v>0</v>
      </c>
      <c r="O175" s="193"/>
      <c r="P175" s="193"/>
      <c r="Q175" s="193"/>
      <c r="R175" s="24">
        <f t="shared" si="101"/>
        <v>0</v>
      </c>
      <c r="S175" s="24">
        <f t="shared" si="102"/>
        <v>0</v>
      </c>
      <c r="T175" s="193"/>
      <c r="U175" s="193"/>
      <c r="V175" s="193"/>
      <c r="W175" s="24">
        <f t="shared" si="103"/>
        <v>0</v>
      </c>
      <c r="X175" s="24">
        <f t="shared" si="104"/>
        <v>0</v>
      </c>
      <c r="Y175" s="24">
        <f t="shared" si="105"/>
        <v>6</v>
      </c>
      <c r="Z175" s="206">
        <v>3642.83</v>
      </c>
      <c r="AA175" s="9">
        <f t="shared" si="106"/>
        <v>21856.98</v>
      </c>
      <c r="AB175" s="34"/>
      <c r="AC175" s="280"/>
    </row>
    <row r="176" spans="1:29" s="36" customFormat="1" ht="34.5" customHeight="1">
      <c r="A176" s="63">
        <v>12</v>
      </c>
      <c r="B176" s="89" t="s">
        <v>374</v>
      </c>
      <c r="C176" s="103" t="s">
        <v>507</v>
      </c>
      <c r="D176" s="2" t="s">
        <v>40</v>
      </c>
      <c r="E176" s="192">
        <v>16</v>
      </c>
      <c r="F176" s="193">
        <v>1</v>
      </c>
      <c r="G176" s="193"/>
      <c r="H176" s="30">
        <f t="shared" si="97"/>
        <v>17</v>
      </c>
      <c r="I176" s="24">
        <f t="shared" si="98"/>
        <v>19104.259999999998</v>
      </c>
      <c r="J176" s="193">
        <v>1</v>
      </c>
      <c r="K176" s="193"/>
      <c r="L176" s="193"/>
      <c r="M176" s="24">
        <f t="shared" si="99"/>
        <v>1</v>
      </c>
      <c r="N176" s="24">
        <f t="shared" si="100"/>
        <v>1123.78</v>
      </c>
      <c r="O176" s="193">
        <v>1</v>
      </c>
      <c r="P176" s="193"/>
      <c r="Q176" s="193"/>
      <c r="R176" s="24">
        <f t="shared" si="101"/>
        <v>1</v>
      </c>
      <c r="S176" s="24">
        <f t="shared" si="102"/>
        <v>1123.78</v>
      </c>
      <c r="T176" s="193"/>
      <c r="U176" s="193"/>
      <c r="V176" s="193"/>
      <c r="W176" s="24">
        <f t="shared" si="103"/>
        <v>0</v>
      </c>
      <c r="X176" s="24">
        <f t="shared" si="104"/>
        <v>0</v>
      </c>
      <c r="Y176" s="24">
        <f t="shared" si="105"/>
        <v>19</v>
      </c>
      <c r="Z176" s="206">
        <v>1123.78</v>
      </c>
      <c r="AA176" s="9">
        <f t="shared" si="106"/>
        <v>21351.82</v>
      </c>
      <c r="AB176" s="34"/>
      <c r="AC176" s="280"/>
    </row>
    <row r="177" spans="1:29" s="36" customFormat="1" ht="34.5" customHeight="1">
      <c r="A177" s="68">
        <v>13</v>
      </c>
      <c r="B177" s="89" t="s">
        <v>375</v>
      </c>
      <c r="C177" s="103" t="s">
        <v>506</v>
      </c>
      <c r="D177" s="2" t="s">
        <v>40</v>
      </c>
      <c r="E177" s="192">
        <v>1</v>
      </c>
      <c r="F177" s="193"/>
      <c r="G177" s="193"/>
      <c r="H177" s="30">
        <f t="shared" si="97"/>
        <v>1</v>
      </c>
      <c r="I177" s="24">
        <f t="shared" si="98"/>
        <v>5191.68</v>
      </c>
      <c r="J177" s="193"/>
      <c r="K177" s="193"/>
      <c r="L177" s="193"/>
      <c r="M177" s="24">
        <f t="shared" si="99"/>
        <v>0</v>
      </c>
      <c r="N177" s="24">
        <f t="shared" si="100"/>
        <v>0</v>
      </c>
      <c r="O177" s="193"/>
      <c r="P177" s="193"/>
      <c r="Q177" s="193"/>
      <c r="R177" s="24">
        <f t="shared" si="101"/>
        <v>0</v>
      </c>
      <c r="S177" s="24">
        <f t="shared" si="102"/>
        <v>0</v>
      </c>
      <c r="T177" s="193"/>
      <c r="U177" s="193"/>
      <c r="V177" s="193"/>
      <c r="W177" s="24">
        <f t="shared" si="103"/>
        <v>0</v>
      </c>
      <c r="X177" s="24">
        <f t="shared" si="104"/>
        <v>0</v>
      </c>
      <c r="Y177" s="24">
        <f t="shared" si="105"/>
        <v>1</v>
      </c>
      <c r="Z177" s="206">
        <v>5191.68</v>
      </c>
      <c r="AA177" s="9">
        <f t="shared" si="106"/>
        <v>5191.68</v>
      </c>
      <c r="AB177" s="34"/>
      <c r="AC177" s="280"/>
    </row>
    <row r="178" spans="1:29" s="36" customFormat="1" ht="34.5" customHeight="1">
      <c r="A178" s="63">
        <v>14</v>
      </c>
      <c r="B178" s="89" t="s">
        <v>376</v>
      </c>
      <c r="C178" s="103" t="s">
        <v>504</v>
      </c>
      <c r="D178" s="2" t="s">
        <v>40</v>
      </c>
      <c r="E178" s="192">
        <v>9</v>
      </c>
      <c r="F178" s="193"/>
      <c r="G178" s="193">
        <v>1</v>
      </c>
      <c r="H178" s="30">
        <f t="shared" si="97"/>
        <v>10</v>
      </c>
      <c r="I178" s="24">
        <f t="shared" si="98"/>
        <v>275429.39999999997</v>
      </c>
      <c r="J178" s="193"/>
      <c r="K178" s="193"/>
      <c r="L178" s="193"/>
      <c r="M178" s="24">
        <f t="shared" si="99"/>
        <v>0</v>
      </c>
      <c r="N178" s="24">
        <f t="shared" si="100"/>
        <v>0</v>
      </c>
      <c r="O178" s="193"/>
      <c r="P178" s="193"/>
      <c r="Q178" s="193"/>
      <c r="R178" s="24">
        <f t="shared" si="101"/>
        <v>0</v>
      </c>
      <c r="S178" s="24">
        <f t="shared" si="102"/>
        <v>0</v>
      </c>
      <c r="T178" s="193"/>
      <c r="U178" s="193"/>
      <c r="V178" s="193"/>
      <c r="W178" s="24">
        <f t="shared" si="103"/>
        <v>0</v>
      </c>
      <c r="X178" s="24">
        <f t="shared" si="104"/>
        <v>0</v>
      </c>
      <c r="Y178" s="24">
        <f t="shared" si="105"/>
        <v>10</v>
      </c>
      <c r="Z178" s="206">
        <v>27542.94</v>
      </c>
      <c r="AA178" s="9">
        <f t="shared" si="106"/>
        <v>275429.39999999997</v>
      </c>
      <c r="AB178" s="34"/>
      <c r="AC178" s="280"/>
    </row>
    <row r="179" spans="1:29" s="36" customFormat="1" ht="34.5" customHeight="1">
      <c r="A179" s="68">
        <v>15</v>
      </c>
      <c r="B179" s="89" t="s">
        <v>377</v>
      </c>
      <c r="C179" s="103" t="s">
        <v>444</v>
      </c>
      <c r="D179" s="2" t="s">
        <v>40</v>
      </c>
      <c r="E179" s="192">
        <v>4</v>
      </c>
      <c r="F179" s="193"/>
      <c r="G179" s="193"/>
      <c r="H179" s="30">
        <f t="shared" si="97"/>
        <v>4</v>
      </c>
      <c r="I179" s="24">
        <f t="shared" si="98"/>
        <v>33646.400000000001</v>
      </c>
      <c r="J179" s="193"/>
      <c r="K179" s="193"/>
      <c r="L179" s="193"/>
      <c r="M179" s="24">
        <f t="shared" si="99"/>
        <v>0</v>
      </c>
      <c r="N179" s="24">
        <f t="shared" si="100"/>
        <v>0</v>
      </c>
      <c r="O179" s="193"/>
      <c r="P179" s="193"/>
      <c r="Q179" s="193"/>
      <c r="R179" s="24">
        <f t="shared" si="101"/>
        <v>0</v>
      </c>
      <c r="S179" s="24">
        <f t="shared" si="102"/>
        <v>0</v>
      </c>
      <c r="T179" s="193"/>
      <c r="U179" s="193"/>
      <c r="V179" s="193"/>
      <c r="W179" s="24">
        <f t="shared" si="103"/>
        <v>0</v>
      </c>
      <c r="X179" s="24">
        <f t="shared" si="104"/>
        <v>0</v>
      </c>
      <c r="Y179" s="24">
        <f t="shared" si="105"/>
        <v>4</v>
      </c>
      <c r="Z179" s="206">
        <v>8411.6</v>
      </c>
      <c r="AA179" s="9">
        <f t="shared" si="106"/>
        <v>33646.400000000001</v>
      </c>
      <c r="AB179" s="34"/>
      <c r="AC179" s="280"/>
    </row>
    <row r="180" spans="1:29" s="36" customFormat="1" ht="34.5" customHeight="1">
      <c r="A180" s="63">
        <v>16</v>
      </c>
      <c r="B180" s="89" t="s">
        <v>378</v>
      </c>
      <c r="C180" s="103" t="s">
        <v>447</v>
      </c>
      <c r="D180" s="2" t="s">
        <v>40</v>
      </c>
      <c r="E180" s="192"/>
      <c r="F180" s="193"/>
      <c r="G180" s="193"/>
      <c r="H180" s="30">
        <f t="shared" si="97"/>
        <v>0</v>
      </c>
      <c r="I180" s="24">
        <f t="shared" si="98"/>
        <v>0</v>
      </c>
      <c r="J180" s="193"/>
      <c r="K180" s="193"/>
      <c r="L180" s="193"/>
      <c r="M180" s="24">
        <f t="shared" si="99"/>
        <v>0</v>
      </c>
      <c r="N180" s="24">
        <f t="shared" si="100"/>
        <v>0</v>
      </c>
      <c r="O180" s="193"/>
      <c r="P180" s="193"/>
      <c r="Q180" s="193"/>
      <c r="R180" s="24">
        <f t="shared" si="101"/>
        <v>0</v>
      </c>
      <c r="S180" s="24">
        <f t="shared" si="102"/>
        <v>0</v>
      </c>
      <c r="T180" s="193"/>
      <c r="U180" s="193"/>
      <c r="V180" s="193"/>
      <c r="W180" s="24">
        <f t="shared" si="103"/>
        <v>0</v>
      </c>
      <c r="X180" s="24">
        <f t="shared" si="104"/>
        <v>0</v>
      </c>
      <c r="Y180" s="24">
        <f t="shared" si="105"/>
        <v>0</v>
      </c>
      <c r="Z180" s="206">
        <v>5927.17</v>
      </c>
      <c r="AA180" s="9">
        <f t="shared" si="106"/>
        <v>0</v>
      </c>
      <c r="AB180" s="34"/>
      <c r="AC180" s="280"/>
    </row>
    <row r="181" spans="1:29" s="36" customFormat="1" ht="34.5" customHeight="1">
      <c r="A181" s="68">
        <v>17</v>
      </c>
      <c r="B181" s="89" t="s">
        <v>379</v>
      </c>
      <c r="C181" s="103" t="s">
        <v>442</v>
      </c>
      <c r="D181" s="2" t="s">
        <v>40</v>
      </c>
      <c r="E181" s="192">
        <v>1</v>
      </c>
      <c r="F181" s="193"/>
      <c r="G181" s="193"/>
      <c r="H181" s="30">
        <f t="shared" si="97"/>
        <v>1</v>
      </c>
      <c r="I181" s="24">
        <f t="shared" si="98"/>
        <v>19457.98</v>
      </c>
      <c r="J181" s="193"/>
      <c r="K181" s="193"/>
      <c r="L181" s="193"/>
      <c r="M181" s="24">
        <f t="shared" si="99"/>
        <v>0</v>
      </c>
      <c r="N181" s="24">
        <f t="shared" si="100"/>
        <v>0</v>
      </c>
      <c r="O181" s="193"/>
      <c r="P181" s="193"/>
      <c r="Q181" s="193"/>
      <c r="R181" s="24">
        <f t="shared" si="101"/>
        <v>0</v>
      </c>
      <c r="S181" s="24">
        <f t="shared" si="102"/>
        <v>0</v>
      </c>
      <c r="T181" s="193"/>
      <c r="U181" s="193"/>
      <c r="V181" s="193"/>
      <c r="W181" s="24">
        <f t="shared" si="103"/>
        <v>0</v>
      </c>
      <c r="X181" s="24">
        <f t="shared" si="104"/>
        <v>0</v>
      </c>
      <c r="Y181" s="24">
        <f t="shared" si="105"/>
        <v>1</v>
      </c>
      <c r="Z181" s="206">
        <v>19457.98</v>
      </c>
      <c r="AA181" s="9">
        <f t="shared" si="106"/>
        <v>19457.98</v>
      </c>
      <c r="AB181" s="34"/>
      <c r="AC181" s="280"/>
    </row>
    <row r="182" spans="1:29" s="36" customFormat="1" ht="34.5" customHeight="1">
      <c r="A182" s="63">
        <v>18</v>
      </c>
      <c r="B182" s="89" t="s">
        <v>380</v>
      </c>
      <c r="C182" s="103" t="s">
        <v>441</v>
      </c>
      <c r="D182" s="2" t="s">
        <v>40</v>
      </c>
      <c r="E182" s="192">
        <v>1</v>
      </c>
      <c r="F182" s="193"/>
      <c r="G182" s="193">
        <v>3</v>
      </c>
      <c r="H182" s="30">
        <f t="shared" si="97"/>
        <v>4</v>
      </c>
      <c r="I182" s="24">
        <f t="shared" si="98"/>
        <v>24259.119999999999</v>
      </c>
      <c r="J182" s="193"/>
      <c r="K182" s="193"/>
      <c r="L182" s="193"/>
      <c r="M182" s="24">
        <f t="shared" si="99"/>
        <v>0</v>
      </c>
      <c r="N182" s="24">
        <f t="shared" si="100"/>
        <v>0</v>
      </c>
      <c r="O182" s="193"/>
      <c r="P182" s="193"/>
      <c r="Q182" s="193">
        <v>1</v>
      </c>
      <c r="R182" s="24">
        <f t="shared" si="101"/>
        <v>1</v>
      </c>
      <c r="S182" s="24">
        <f t="shared" si="102"/>
        <v>6064.78</v>
      </c>
      <c r="T182" s="193"/>
      <c r="U182" s="193">
        <v>1</v>
      </c>
      <c r="V182" s="193"/>
      <c r="W182" s="24">
        <f t="shared" si="103"/>
        <v>1</v>
      </c>
      <c r="X182" s="24">
        <f t="shared" si="104"/>
        <v>6064.78</v>
      </c>
      <c r="Y182" s="24">
        <f t="shared" si="105"/>
        <v>6</v>
      </c>
      <c r="Z182" s="206">
        <v>6064.78</v>
      </c>
      <c r="AA182" s="9">
        <f t="shared" si="106"/>
        <v>36388.68</v>
      </c>
      <c r="AB182" s="34"/>
      <c r="AC182" s="280"/>
    </row>
    <row r="183" spans="1:29" s="36" customFormat="1" ht="34.5" customHeight="1">
      <c r="A183" s="68">
        <v>19</v>
      </c>
      <c r="B183" s="89" t="s">
        <v>381</v>
      </c>
      <c r="C183" s="103" t="s">
        <v>443</v>
      </c>
      <c r="D183" s="2" t="s">
        <v>40</v>
      </c>
      <c r="E183" s="192">
        <v>6</v>
      </c>
      <c r="F183" s="193"/>
      <c r="G183" s="193">
        <v>3</v>
      </c>
      <c r="H183" s="30">
        <f t="shared" si="97"/>
        <v>9</v>
      </c>
      <c r="I183" s="24">
        <f t="shared" si="98"/>
        <v>6697.26</v>
      </c>
      <c r="J183" s="193"/>
      <c r="K183" s="193"/>
      <c r="L183" s="193"/>
      <c r="M183" s="24">
        <f t="shared" si="99"/>
        <v>0</v>
      </c>
      <c r="N183" s="24">
        <f t="shared" si="100"/>
        <v>0</v>
      </c>
      <c r="O183" s="193"/>
      <c r="P183" s="193">
        <v>1</v>
      </c>
      <c r="Q183" s="193"/>
      <c r="R183" s="24">
        <f t="shared" si="101"/>
        <v>1</v>
      </c>
      <c r="S183" s="24">
        <f t="shared" si="102"/>
        <v>744.14</v>
      </c>
      <c r="T183" s="193">
        <v>1</v>
      </c>
      <c r="U183" s="193"/>
      <c r="V183" s="193"/>
      <c r="W183" s="24">
        <f t="shared" si="103"/>
        <v>1</v>
      </c>
      <c r="X183" s="24">
        <f t="shared" si="104"/>
        <v>744.14</v>
      </c>
      <c r="Y183" s="24">
        <f t="shared" si="105"/>
        <v>11</v>
      </c>
      <c r="Z183" s="206">
        <v>744.14</v>
      </c>
      <c r="AA183" s="9">
        <f t="shared" si="106"/>
        <v>8185.54</v>
      </c>
      <c r="AB183" s="34"/>
      <c r="AC183" s="280"/>
    </row>
    <row r="184" spans="1:29" s="36" customFormat="1" ht="34.5" customHeight="1">
      <c r="A184" s="63">
        <v>20</v>
      </c>
      <c r="B184" s="89" t="s">
        <v>382</v>
      </c>
      <c r="C184" s="103" t="s">
        <v>530</v>
      </c>
      <c r="D184" s="2" t="s">
        <v>40</v>
      </c>
      <c r="E184" s="192">
        <v>4</v>
      </c>
      <c r="F184" s="193"/>
      <c r="G184" s="193">
        <v>1</v>
      </c>
      <c r="H184" s="30">
        <f t="shared" si="97"/>
        <v>5</v>
      </c>
      <c r="I184" s="24">
        <f t="shared" si="98"/>
        <v>6895.2</v>
      </c>
      <c r="J184" s="193"/>
      <c r="K184" s="193"/>
      <c r="L184" s="193"/>
      <c r="M184" s="24">
        <f t="shared" si="99"/>
        <v>0</v>
      </c>
      <c r="N184" s="24">
        <f t="shared" si="100"/>
        <v>0</v>
      </c>
      <c r="O184" s="193"/>
      <c r="P184" s="193"/>
      <c r="Q184" s="193"/>
      <c r="R184" s="24">
        <f t="shared" si="101"/>
        <v>0</v>
      </c>
      <c r="S184" s="24">
        <f t="shared" si="102"/>
        <v>0</v>
      </c>
      <c r="T184" s="193">
        <v>1</v>
      </c>
      <c r="U184" s="193"/>
      <c r="V184" s="193"/>
      <c r="W184" s="24">
        <f t="shared" si="103"/>
        <v>1</v>
      </c>
      <c r="X184" s="24">
        <f t="shared" si="104"/>
        <v>1379.04</v>
      </c>
      <c r="Y184" s="24">
        <f t="shared" si="105"/>
        <v>6</v>
      </c>
      <c r="Z184" s="206">
        <v>1379.04</v>
      </c>
      <c r="AA184" s="9">
        <f t="shared" si="106"/>
        <v>8274.24</v>
      </c>
      <c r="AB184" s="34"/>
      <c r="AC184" s="280"/>
    </row>
    <row r="185" spans="1:29" s="36" customFormat="1" ht="34.5" customHeight="1">
      <c r="A185" s="68">
        <v>21</v>
      </c>
      <c r="B185" s="89" t="s">
        <v>383</v>
      </c>
      <c r="C185" s="103" t="s">
        <v>531</v>
      </c>
      <c r="D185" s="2" t="s">
        <v>40</v>
      </c>
      <c r="E185" s="192"/>
      <c r="F185" s="193">
        <v>2</v>
      </c>
      <c r="G185" s="193"/>
      <c r="H185" s="30">
        <f t="shared" si="97"/>
        <v>2</v>
      </c>
      <c r="I185" s="24">
        <f t="shared" si="98"/>
        <v>2758.08</v>
      </c>
      <c r="J185" s="193"/>
      <c r="K185" s="193"/>
      <c r="L185" s="193"/>
      <c r="M185" s="24">
        <f t="shared" si="99"/>
        <v>0</v>
      </c>
      <c r="N185" s="24">
        <f t="shared" si="100"/>
        <v>0</v>
      </c>
      <c r="O185" s="193">
        <v>1</v>
      </c>
      <c r="P185" s="193"/>
      <c r="Q185" s="193"/>
      <c r="R185" s="24">
        <f t="shared" si="101"/>
        <v>1</v>
      </c>
      <c r="S185" s="24">
        <f t="shared" si="102"/>
        <v>1379.04</v>
      </c>
      <c r="T185" s="193"/>
      <c r="U185" s="193"/>
      <c r="V185" s="193"/>
      <c r="W185" s="24">
        <f t="shared" si="103"/>
        <v>0</v>
      </c>
      <c r="X185" s="24">
        <f t="shared" si="104"/>
        <v>0</v>
      </c>
      <c r="Y185" s="24">
        <f t="shared" si="105"/>
        <v>3</v>
      </c>
      <c r="Z185" s="206">
        <v>1379.04</v>
      </c>
      <c r="AA185" s="9">
        <f t="shared" si="106"/>
        <v>4137.12</v>
      </c>
      <c r="AB185" s="34"/>
      <c r="AC185" s="280"/>
    </row>
    <row r="186" spans="1:29" s="36" customFormat="1" ht="34.5" customHeight="1">
      <c r="A186" s="63">
        <v>22</v>
      </c>
      <c r="B186" s="61" t="s">
        <v>4161</v>
      </c>
      <c r="C186" s="17" t="s">
        <v>4235</v>
      </c>
      <c r="D186" s="6" t="s">
        <v>40</v>
      </c>
      <c r="E186" s="192">
        <v>18</v>
      </c>
      <c r="F186" s="193">
        <v>24</v>
      </c>
      <c r="G186" s="193">
        <v>5</v>
      </c>
      <c r="H186" s="30">
        <f t="shared" si="97"/>
        <v>47</v>
      </c>
      <c r="I186" s="24">
        <f t="shared" si="98"/>
        <v>1686712.0299999998</v>
      </c>
      <c r="J186" s="193">
        <v>1</v>
      </c>
      <c r="K186" s="193"/>
      <c r="L186" s="193"/>
      <c r="M186" s="24">
        <f t="shared" si="99"/>
        <v>1</v>
      </c>
      <c r="N186" s="24">
        <f t="shared" si="100"/>
        <v>35887.49</v>
      </c>
      <c r="O186" s="193"/>
      <c r="P186" s="193"/>
      <c r="Q186" s="193"/>
      <c r="R186" s="24">
        <f t="shared" si="101"/>
        <v>0</v>
      </c>
      <c r="S186" s="24">
        <f t="shared" si="102"/>
        <v>0</v>
      </c>
      <c r="T186" s="193"/>
      <c r="U186" s="193"/>
      <c r="V186" s="193"/>
      <c r="W186" s="24">
        <f t="shared" si="103"/>
        <v>0</v>
      </c>
      <c r="X186" s="24">
        <f t="shared" si="104"/>
        <v>0</v>
      </c>
      <c r="Y186" s="24">
        <f t="shared" si="105"/>
        <v>48</v>
      </c>
      <c r="Z186" s="206">
        <v>35887.49</v>
      </c>
      <c r="AA186" s="9">
        <f t="shared" si="106"/>
        <v>1722599.52</v>
      </c>
      <c r="AB186" s="34"/>
      <c r="AC186" s="280"/>
    </row>
    <row r="187" spans="1:29" s="36" customFormat="1" ht="34.5" customHeight="1" thickBot="1">
      <c r="A187" s="68">
        <v>23</v>
      </c>
      <c r="B187" s="249" t="s">
        <v>4162</v>
      </c>
      <c r="C187" s="121" t="s">
        <v>4236</v>
      </c>
      <c r="D187" s="6" t="s">
        <v>40</v>
      </c>
      <c r="E187" s="192">
        <v>7</v>
      </c>
      <c r="F187" s="193">
        <v>10</v>
      </c>
      <c r="G187" s="193"/>
      <c r="H187" s="30">
        <f t="shared" si="97"/>
        <v>17</v>
      </c>
      <c r="I187" s="24">
        <f t="shared" si="98"/>
        <v>621983.76</v>
      </c>
      <c r="J187" s="193"/>
      <c r="K187" s="193"/>
      <c r="L187" s="193"/>
      <c r="M187" s="24">
        <f t="shared" si="99"/>
        <v>0</v>
      </c>
      <c r="N187" s="24">
        <f t="shared" si="100"/>
        <v>0</v>
      </c>
      <c r="O187" s="193"/>
      <c r="P187" s="193"/>
      <c r="Q187" s="193"/>
      <c r="R187" s="24">
        <f t="shared" si="101"/>
        <v>0</v>
      </c>
      <c r="S187" s="24">
        <f t="shared" si="102"/>
        <v>0</v>
      </c>
      <c r="T187" s="193"/>
      <c r="U187" s="193"/>
      <c r="V187" s="193"/>
      <c r="W187" s="24">
        <f t="shared" si="103"/>
        <v>0</v>
      </c>
      <c r="X187" s="24">
        <f t="shared" si="104"/>
        <v>0</v>
      </c>
      <c r="Y187" s="24">
        <f t="shared" si="105"/>
        <v>17</v>
      </c>
      <c r="Z187" s="206">
        <v>36587.279999999999</v>
      </c>
      <c r="AA187" s="9">
        <f t="shared" si="106"/>
        <v>621983.76</v>
      </c>
      <c r="AB187" s="34"/>
      <c r="AC187" s="280"/>
    </row>
    <row r="188" spans="1:29" s="36" customFormat="1" ht="5.0999999999999996" customHeight="1" thickBot="1">
      <c r="A188" s="134"/>
      <c r="B188" s="139"/>
      <c r="C188" s="143"/>
      <c r="D188" s="106"/>
      <c r="E188" s="142"/>
      <c r="F188" s="142"/>
      <c r="G188" s="142"/>
      <c r="H188" s="104"/>
      <c r="I188" s="104"/>
      <c r="J188" s="142"/>
      <c r="K188" s="142"/>
      <c r="L188" s="142"/>
      <c r="M188" s="104"/>
      <c r="N188" s="104"/>
      <c r="O188" s="142"/>
      <c r="P188" s="142"/>
      <c r="Q188" s="142"/>
      <c r="R188" s="104"/>
      <c r="S188" s="104"/>
      <c r="T188" s="142"/>
      <c r="U188" s="142"/>
      <c r="V188" s="142"/>
      <c r="W188" s="104"/>
      <c r="X188" s="104"/>
      <c r="Y188" s="104"/>
      <c r="Z188" s="110"/>
      <c r="AA188" s="105"/>
      <c r="AB188" s="34"/>
      <c r="AC188" s="280"/>
    </row>
    <row r="189" spans="1:29" s="36" customFormat="1" ht="34.5" customHeight="1" thickBot="1">
      <c r="A189" s="384" t="s">
        <v>71</v>
      </c>
      <c r="B189" s="385"/>
      <c r="C189" s="385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27"/>
      <c r="AA189" s="11"/>
      <c r="AB189" s="34"/>
      <c r="AC189" s="280"/>
    </row>
    <row r="190" spans="1:29" s="36" customFormat="1" ht="34.5" customHeight="1">
      <c r="A190" s="68">
        <v>1</v>
      </c>
      <c r="B190" s="92" t="s">
        <v>384</v>
      </c>
      <c r="C190" s="103" t="s">
        <v>401</v>
      </c>
      <c r="D190" s="4" t="s">
        <v>23</v>
      </c>
      <c r="E190" s="192">
        <v>6</v>
      </c>
      <c r="F190" s="193"/>
      <c r="G190" s="193"/>
      <c r="H190" s="30">
        <f t="shared" ref="H190" si="107">SUM(E190:G190)</f>
        <v>6</v>
      </c>
      <c r="I190" s="24">
        <f t="shared" ref="I190" si="108">H190*Z190</f>
        <v>4257.18</v>
      </c>
      <c r="J190" s="193">
        <v>4</v>
      </c>
      <c r="K190" s="193"/>
      <c r="L190" s="193"/>
      <c r="M190" s="24">
        <f t="shared" ref="M190" si="109">SUM(J190:L190)</f>
        <v>4</v>
      </c>
      <c r="N190" s="24">
        <f t="shared" ref="N190" si="110">M190*Z190</f>
        <v>2838.12</v>
      </c>
      <c r="O190" s="193">
        <v>4</v>
      </c>
      <c r="P190" s="193"/>
      <c r="Q190" s="193"/>
      <c r="R190" s="24">
        <f t="shared" ref="R190" si="111">SUM(O190:Q190)</f>
        <v>4</v>
      </c>
      <c r="S190" s="24">
        <f t="shared" ref="S190" si="112">R190*Z190</f>
        <v>2838.12</v>
      </c>
      <c r="T190" s="193">
        <v>4</v>
      </c>
      <c r="U190" s="193"/>
      <c r="V190" s="193"/>
      <c r="W190" s="24">
        <f t="shared" ref="W190" si="113">SUM(T190:V190)</f>
        <v>4</v>
      </c>
      <c r="X190" s="24">
        <f t="shared" ref="X190" si="114">W190*Z190</f>
        <v>2838.12</v>
      </c>
      <c r="Y190" s="24">
        <f t="shared" ref="Y190" si="115">H190+M190+R190+W190</f>
        <v>18</v>
      </c>
      <c r="Z190" s="206">
        <v>709.53</v>
      </c>
      <c r="AA190" s="9">
        <f t="shared" ref="AA190" si="116">Y190*Z190</f>
        <v>12771.539999999999</v>
      </c>
      <c r="AB190" s="34"/>
      <c r="AC190" s="280"/>
    </row>
    <row r="191" spans="1:29" s="36" customFormat="1" ht="34.5" customHeight="1">
      <c r="A191" s="63">
        <v>2</v>
      </c>
      <c r="B191" s="89" t="s">
        <v>385</v>
      </c>
      <c r="C191" s="103" t="s">
        <v>402</v>
      </c>
      <c r="D191" s="2" t="s">
        <v>23</v>
      </c>
      <c r="E191" s="192"/>
      <c r="F191" s="193"/>
      <c r="G191" s="193"/>
      <c r="H191" s="30">
        <f t="shared" ref="H191:H199" si="117">SUM(E191:G191)</f>
        <v>0</v>
      </c>
      <c r="I191" s="24">
        <f t="shared" ref="I191:I199" si="118">H191*Z191</f>
        <v>0</v>
      </c>
      <c r="J191" s="193"/>
      <c r="K191" s="193"/>
      <c r="L191" s="193"/>
      <c r="M191" s="24">
        <f t="shared" ref="M191:M199" si="119">SUM(J191:L191)</f>
        <v>0</v>
      </c>
      <c r="N191" s="24">
        <f t="shared" ref="N191:N199" si="120">M191*Z191</f>
        <v>0</v>
      </c>
      <c r="O191" s="193"/>
      <c r="P191" s="193"/>
      <c r="Q191" s="193"/>
      <c r="R191" s="24">
        <f t="shared" ref="R191:R199" si="121">SUM(O191:Q191)</f>
        <v>0</v>
      </c>
      <c r="S191" s="24">
        <f t="shared" ref="S191:S199" si="122">R191*Z191</f>
        <v>0</v>
      </c>
      <c r="T191" s="193"/>
      <c r="U191" s="193"/>
      <c r="V191" s="193"/>
      <c r="W191" s="24">
        <f t="shared" ref="W191:W199" si="123">SUM(T191:V191)</f>
        <v>0</v>
      </c>
      <c r="X191" s="24">
        <f t="shared" ref="X191:X199" si="124">W191*Z191</f>
        <v>0</v>
      </c>
      <c r="Y191" s="24">
        <f t="shared" ref="Y191:Y199" si="125">H191+M191+R191+W191</f>
        <v>0</v>
      </c>
      <c r="Z191" s="206">
        <v>1070.78</v>
      </c>
      <c r="AA191" s="9">
        <f t="shared" ref="AA191:AA199" si="126">Y191*Z191</f>
        <v>0</v>
      </c>
      <c r="AB191" s="34"/>
      <c r="AC191" s="280"/>
    </row>
    <row r="192" spans="1:29" s="36" customFormat="1" ht="34.5" customHeight="1">
      <c r="A192" s="63">
        <v>3</v>
      </c>
      <c r="B192" s="89" t="s">
        <v>386</v>
      </c>
      <c r="C192" s="103" t="s">
        <v>403</v>
      </c>
      <c r="D192" s="2" t="s">
        <v>23</v>
      </c>
      <c r="E192" s="192">
        <v>11</v>
      </c>
      <c r="F192" s="193"/>
      <c r="G192" s="193"/>
      <c r="H192" s="30">
        <f t="shared" si="117"/>
        <v>11</v>
      </c>
      <c r="I192" s="24">
        <f t="shared" si="118"/>
        <v>8756.66</v>
      </c>
      <c r="J192" s="193">
        <v>11</v>
      </c>
      <c r="K192" s="193"/>
      <c r="L192" s="193"/>
      <c r="M192" s="24">
        <f t="shared" si="119"/>
        <v>11</v>
      </c>
      <c r="N192" s="24">
        <f t="shared" si="120"/>
        <v>8756.66</v>
      </c>
      <c r="O192" s="193">
        <v>11</v>
      </c>
      <c r="P192" s="193"/>
      <c r="Q192" s="193"/>
      <c r="R192" s="24">
        <f t="shared" si="121"/>
        <v>11</v>
      </c>
      <c r="S192" s="24">
        <f t="shared" si="122"/>
        <v>8756.66</v>
      </c>
      <c r="T192" s="193">
        <v>11</v>
      </c>
      <c r="U192" s="193"/>
      <c r="V192" s="193"/>
      <c r="W192" s="24">
        <f t="shared" si="123"/>
        <v>11</v>
      </c>
      <c r="X192" s="24">
        <f t="shared" si="124"/>
        <v>8756.66</v>
      </c>
      <c r="Y192" s="24">
        <f t="shared" si="125"/>
        <v>44</v>
      </c>
      <c r="Z192" s="206">
        <v>796.06</v>
      </c>
      <c r="AA192" s="9">
        <f t="shared" si="126"/>
        <v>35026.639999999999</v>
      </c>
      <c r="AB192" s="34"/>
      <c r="AC192" s="280"/>
    </row>
    <row r="193" spans="1:29" s="36" customFormat="1" ht="34.5" customHeight="1">
      <c r="A193" s="68">
        <v>4</v>
      </c>
      <c r="B193" s="89" t="s">
        <v>387</v>
      </c>
      <c r="C193" s="103" t="s">
        <v>404</v>
      </c>
      <c r="D193" s="2" t="s">
        <v>23</v>
      </c>
      <c r="E193" s="192"/>
      <c r="F193" s="193"/>
      <c r="G193" s="193"/>
      <c r="H193" s="30">
        <f t="shared" si="117"/>
        <v>0</v>
      </c>
      <c r="I193" s="24">
        <f t="shared" si="118"/>
        <v>0</v>
      </c>
      <c r="J193" s="193"/>
      <c r="K193" s="193"/>
      <c r="L193" s="193"/>
      <c r="M193" s="24">
        <f t="shared" si="119"/>
        <v>0</v>
      </c>
      <c r="N193" s="24">
        <f t="shared" si="120"/>
        <v>0</v>
      </c>
      <c r="O193" s="193"/>
      <c r="P193" s="193"/>
      <c r="Q193" s="193"/>
      <c r="R193" s="24">
        <f t="shared" si="121"/>
        <v>0</v>
      </c>
      <c r="S193" s="24">
        <f t="shared" si="122"/>
        <v>0</v>
      </c>
      <c r="T193" s="193"/>
      <c r="U193" s="193"/>
      <c r="V193" s="193"/>
      <c r="W193" s="24">
        <f t="shared" si="123"/>
        <v>0</v>
      </c>
      <c r="X193" s="24">
        <f t="shared" si="124"/>
        <v>0</v>
      </c>
      <c r="Y193" s="24">
        <f t="shared" si="125"/>
        <v>0</v>
      </c>
      <c r="Z193" s="206">
        <v>1352</v>
      </c>
      <c r="AA193" s="9">
        <f t="shared" si="126"/>
        <v>0</v>
      </c>
      <c r="AB193" s="34"/>
      <c r="AC193" s="280"/>
    </row>
    <row r="194" spans="1:29" s="36" customFormat="1" ht="34.5" customHeight="1">
      <c r="A194" s="63">
        <v>5</v>
      </c>
      <c r="B194" s="89" t="s">
        <v>388</v>
      </c>
      <c r="C194" s="103" t="s">
        <v>405</v>
      </c>
      <c r="D194" s="2" t="s">
        <v>23</v>
      </c>
      <c r="E194" s="192">
        <v>8</v>
      </c>
      <c r="F194" s="193"/>
      <c r="G194" s="193">
        <v>15</v>
      </c>
      <c r="H194" s="30">
        <f t="shared" si="117"/>
        <v>23</v>
      </c>
      <c r="I194" s="24">
        <f t="shared" si="118"/>
        <v>14275.41</v>
      </c>
      <c r="J194" s="193">
        <v>8</v>
      </c>
      <c r="K194" s="193"/>
      <c r="L194" s="193">
        <v>15</v>
      </c>
      <c r="M194" s="24">
        <f t="shared" si="119"/>
        <v>23</v>
      </c>
      <c r="N194" s="24">
        <f t="shared" si="120"/>
        <v>14275.41</v>
      </c>
      <c r="O194" s="193">
        <v>9</v>
      </c>
      <c r="P194" s="193"/>
      <c r="Q194" s="193">
        <v>15</v>
      </c>
      <c r="R194" s="24">
        <f t="shared" si="121"/>
        <v>24</v>
      </c>
      <c r="S194" s="24">
        <f t="shared" si="122"/>
        <v>14896.079999999998</v>
      </c>
      <c r="T194" s="193">
        <v>6</v>
      </c>
      <c r="U194" s="193"/>
      <c r="V194" s="193">
        <v>15</v>
      </c>
      <c r="W194" s="24">
        <f t="shared" si="123"/>
        <v>21</v>
      </c>
      <c r="X194" s="24">
        <f t="shared" si="124"/>
        <v>13034.07</v>
      </c>
      <c r="Y194" s="24">
        <f t="shared" si="125"/>
        <v>91</v>
      </c>
      <c r="Z194" s="206">
        <v>620.66999999999996</v>
      </c>
      <c r="AA194" s="9">
        <f t="shared" si="126"/>
        <v>56480.969999999994</v>
      </c>
      <c r="AB194" s="34"/>
      <c r="AC194" s="280"/>
    </row>
    <row r="195" spans="1:29" s="36" customFormat="1" ht="34.5" customHeight="1">
      <c r="A195" s="63">
        <v>6</v>
      </c>
      <c r="B195" s="89" t="s">
        <v>389</v>
      </c>
      <c r="C195" s="103" t="s">
        <v>406</v>
      </c>
      <c r="D195" s="2" t="s">
        <v>23</v>
      </c>
      <c r="E195" s="192"/>
      <c r="F195" s="193"/>
      <c r="G195" s="193"/>
      <c r="H195" s="30">
        <f t="shared" si="117"/>
        <v>0</v>
      </c>
      <c r="I195" s="24">
        <f t="shared" si="118"/>
        <v>0</v>
      </c>
      <c r="J195" s="193"/>
      <c r="K195" s="193"/>
      <c r="L195" s="193"/>
      <c r="M195" s="24">
        <f t="shared" si="119"/>
        <v>0</v>
      </c>
      <c r="N195" s="24">
        <f t="shared" si="120"/>
        <v>0</v>
      </c>
      <c r="O195" s="193"/>
      <c r="P195" s="193"/>
      <c r="Q195" s="193"/>
      <c r="R195" s="24">
        <f t="shared" si="121"/>
        <v>0</v>
      </c>
      <c r="S195" s="24">
        <f t="shared" si="122"/>
        <v>0</v>
      </c>
      <c r="T195" s="193"/>
      <c r="U195" s="193"/>
      <c r="V195" s="193"/>
      <c r="W195" s="24">
        <f t="shared" si="123"/>
        <v>0</v>
      </c>
      <c r="X195" s="24">
        <f t="shared" si="124"/>
        <v>0</v>
      </c>
      <c r="Y195" s="24">
        <f t="shared" si="125"/>
        <v>0</v>
      </c>
      <c r="Z195" s="206">
        <v>1076.19</v>
      </c>
      <c r="AA195" s="9">
        <f t="shared" si="126"/>
        <v>0</v>
      </c>
      <c r="AB195" s="34"/>
      <c r="AC195" s="280"/>
    </row>
    <row r="196" spans="1:29" s="36" customFormat="1" ht="34.5" customHeight="1">
      <c r="A196" s="68">
        <v>7</v>
      </c>
      <c r="B196" s="89" t="s">
        <v>390</v>
      </c>
      <c r="C196" s="103" t="s">
        <v>439</v>
      </c>
      <c r="D196" s="1" t="s">
        <v>20</v>
      </c>
      <c r="E196" s="192">
        <v>60</v>
      </c>
      <c r="F196" s="193">
        <v>50</v>
      </c>
      <c r="G196" s="193">
        <v>1</v>
      </c>
      <c r="H196" s="30">
        <f t="shared" si="117"/>
        <v>111</v>
      </c>
      <c r="I196" s="24">
        <f t="shared" si="118"/>
        <v>2515.2600000000002</v>
      </c>
      <c r="J196" s="193">
        <v>10</v>
      </c>
      <c r="K196" s="193"/>
      <c r="L196" s="193"/>
      <c r="M196" s="24">
        <f t="shared" si="119"/>
        <v>10</v>
      </c>
      <c r="N196" s="24">
        <f t="shared" si="120"/>
        <v>226.6</v>
      </c>
      <c r="O196" s="193">
        <v>10</v>
      </c>
      <c r="P196" s="193"/>
      <c r="Q196" s="193"/>
      <c r="R196" s="24">
        <f t="shared" si="121"/>
        <v>10</v>
      </c>
      <c r="S196" s="24">
        <f t="shared" si="122"/>
        <v>226.6</v>
      </c>
      <c r="T196" s="193">
        <v>10</v>
      </c>
      <c r="U196" s="193"/>
      <c r="V196" s="193"/>
      <c r="W196" s="24">
        <f t="shared" si="123"/>
        <v>10</v>
      </c>
      <c r="X196" s="24">
        <f t="shared" si="124"/>
        <v>226.6</v>
      </c>
      <c r="Y196" s="24">
        <f t="shared" si="125"/>
        <v>141</v>
      </c>
      <c r="Z196" s="206">
        <v>22.66</v>
      </c>
      <c r="AA196" s="9">
        <f t="shared" si="126"/>
        <v>3195.06</v>
      </c>
      <c r="AB196" s="34"/>
      <c r="AC196" s="280"/>
    </row>
    <row r="197" spans="1:29" s="36" customFormat="1" ht="34.5" customHeight="1">
      <c r="A197" s="63">
        <v>8</v>
      </c>
      <c r="B197" s="89" t="s">
        <v>162</v>
      </c>
      <c r="C197" s="103" t="s">
        <v>438</v>
      </c>
      <c r="D197" s="1" t="s">
        <v>20</v>
      </c>
      <c r="E197" s="192">
        <v>19</v>
      </c>
      <c r="F197" s="193"/>
      <c r="G197" s="193">
        <v>2</v>
      </c>
      <c r="H197" s="30">
        <f t="shared" si="117"/>
        <v>21</v>
      </c>
      <c r="I197" s="24">
        <f t="shared" si="118"/>
        <v>66210.06</v>
      </c>
      <c r="J197" s="193"/>
      <c r="K197" s="193">
        <v>2</v>
      </c>
      <c r="L197" s="193"/>
      <c r="M197" s="24">
        <f t="shared" si="119"/>
        <v>2</v>
      </c>
      <c r="N197" s="24">
        <f t="shared" si="120"/>
        <v>6305.72</v>
      </c>
      <c r="O197" s="193"/>
      <c r="P197" s="193"/>
      <c r="Q197" s="193"/>
      <c r="R197" s="24">
        <f t="shared" si="121"/>
        <v>0</v>
      </c>
      <c r="S197" s="24">
        <f t="shared" si="122"/>
        <v>0</v>
      </c>
      <c r="T197" s="193"/>
      <c r="U197" s="193"/>
      <c r="V197" s="193"/>
      <c r="W197" s="24">
        <f t="shared" si="123"/>
        <v>0</v>
      </c>
      <c r="X197" s="24">
        <f t="shared" si="124"/>
        <v>0</v>
      </c>
      <c r="Y197" s="24">
        <f t="shared" si="125"/>
        <v>23</v>
      </c>
      <c r="Z197" s="206">
        <v>3152.86</v>
      </c>
      <c r="AA197" s="9">
        <f t="shared" si="126"/>
        <v>72515.78</v>
      </c>
      <c r="AB197" s="34"/>
      <c r="AC197" s="280"/>
    </row>
    <row r="198" spans="1:29" s="64" customFormat="1" ht="34.5" customHeight="1">
      <c r="A198" s="63">
        <v>9</v>
      </c>
      <c r="B198" s="89" t="s">
        <v>391</v>
      </c>
      <c r="C198" s="103" t="s">
        <v>440</v>
      </c>
      <c r="D198" s="2" t="s">
        <v>20</v>
      </c>
      <c r="E198" s="192">
        <v>79</v>
      </c>
      <c r="F198" s="193">
        <v>6</v>
      </c>
      <c r="G198" s="193">
        <v>14</v>
      </c>
      <c r="H198" s="30">
        <f t="shared" si="117"/>
        <v>99</v>
      </c>
      <c r="I198" s="24">
        <f t="shared" si="118"/>
        <v>25913.25</v>
      </c>
      <c r="J198" s="193">
        <v>16</v>
      </c>
      <c r="K198" s="193"/>
      <c r="L198" s="193"/>
      <c r="M198" s="24">
        <f t="shared" si="119"/>
        <v>16</v>
      </c>
      <c r="N198" s="24">
        <f t="shared" si="120"/>
        <v>4188</v>
      </c>
      <c r="O198" s="193">
        <v>39</v>
      </c>
      <c r="P198" s="193"/>
      <c r="Q198" s="193">
        <v>2</v>
      </c>
      <c r="R198" s="24">
        <f t="shared" si="121"/>
        <v>41</v>
      </c>
      <c r="S198" s="24">
        <f t="shared" si="122"/>
        <v>10731.75</v>
      </c>
      <c r="T198" s="193">
        <v>6</v>
      </c>
      <c r="U198" s="193"/>
      <c r="V198" s="193"/>
      <c r="W198" s="24">
        <f t="shared" si="123"/>
        <v>6</v>
      </c>
      <c r="X198" s="24">
        <f t="shared" si="124"/>
        <v>1570.5</v>
      </c>
      <c r="Y198" s="24">
        <f t="shared" si="125"/>
        <v>162</v>
      </c>
      <c r="Z198" s="206">
        <v>261.75</v>
      </c>
      <c r="AA198" s="9">
        <f t="shared" si="126"/>
        <v>42403.5</v>
      </c>
      <c r="AB198" s="34"/>
      <c r="AC198" s="283"/>
    </row>
    <row r="199" spans="1:29" s="64" customFormat="1" ht="34.5" customHeight="1" thickBot="1">
      <c r="A199" s="68">
        <v>10</v>
      </c>
      <c r="B199" s="90" t="s">
        <v>392</v>
      </c>
      <c r="C199" s="121" t="s">
        <v>74</v>
      </c>
      <c r="D199" s="6" t="s">
        <v>40</v>
      </c>
      <c r="E199" s="192">
        <v>53</v>
      </c>
      <c r="F199" s="193">
        <v>2</v>
      </c>
      <c r="G199" s="193">
        <v>6</v>
      </c>
      <c r="H199" s="30">
        <f t="shared" si="117"/>
        <v>61</v>
      </c>
      <c r="I199" s="24">
        <f t="shared" si="118"/>
        <v>8563.7899999999991</v>
      </c>
      <c r="J199" s="193">
        <v>21</v>
      </c>
      <c r="K199" s="193"/>
      <c r="L199" s="193"/>
      <c r="M199" s="24">
        <f t="shared" si="119"/>
        <v>21</v>
      </c>
      <c r="N199" s="24">
        <f t="shared" si="120"/>
        <v>2948.1899999999996</v>
      </c>
      <c r="O199" s="193">
        <v>18</v>
      </c>
      <c r="P199" s="193">
        <v>2</v>
      </c>
      <c r="Q199" s="193"/>
      <c r="R199" s="24">
        <f t="shared" si="121"/>
        <v>20</v>
      </c>
      <c r="S199" s="24">
        <f t="shared" si="122"/>
        <v>2807.7999999999997</v>
      </c>
      <c r="T199" s="193">
        <v>2</v>
      </c>
      <c r="U199" s="193"/>
      <c r="V199" s="193"/>
      <c r="W199" s="24">
        <f t="shared" si="123"/>
        <v>2</v>
      </c>
      <c r="X199" s="24">
        <f t="shared" si="124"/>
        <v>280.77999999999997</v>
      </c>
      <c r="Y199" s="24">
        <f t="shared" si="125"/>
        <v>104</v>
      </c>
      <c r="Z199" s="206">
        <v>140.38999999999999</v>
      </c>
      <c r="AA199" s="9">
        <f t="shared" si="126"/>
        <v>14600.559999999998</v>
      </c>
      <c r="AB199" s="34"/>
      <c r="AC199" s="283"/>
    </row>
    <row r="200" spans="1:29" s="64" customFormat="1" ht="5.0999999999999996" customHeight="1" thickBot="1">
      <c r="A200" s="128"/>
      <c r="B200" s="144"/>
      <c r="C200" s="140"/>
      <c r="D200" s="106"/>
      <c r="E200" s="20"/>
      <c r="F200" s="20"/>
      <c r="G200" s="20"/>
      <c r="H200" s="104"/>
      <c r="I200" s="104"/>
      <c r="J200" s="20"/>
      <c r="K200" s="20"/>
      <c r="L200" s="20"/>
      <c r="M200" s="104"/>
      <c r="N200" s="104"/>
      <c r="O200" s="20"/>
      <c r="P200" s="20"/>
      <c r="Q200" s="20"/>
      <c r="R200" s="104"/>
      <c r="S200" s="104"/>
      <c r="T200" s="20"/>
      <c r="U200" s="20"/>
      <c r="V200" s="20"/>
      <c r="W200" s="104"/>
      <c r="X200" s="104"/>
      <c r="Y200" s="104"/>
      <c r="Z200" s="145"/>
      <c r="AA200" s="105"/>
      <c r="AB200" s="34"/>
      <c r="AC200" s="283"/>
    </row>
    <row r="201" spans="1:29" s="36" customFormat="1" ht="34.5" customHeight="1" thickBot="1">
      <c r="A201" s="384" t="s">
        <v>70</v>
      </c>
      <c r="B201" s="385"/>
      <c r="C201" s="385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2"/>
      <c r="AA201" s="133"/>
      <c r="AB201" s="34"/>
      <c r="AC201" s="280"/>
    </row>
    <row r="202" spans="1:29" s="36" customFormat="1" ht="34.5" customHeight="1" thickBot="1">
      <c r="A202" s="146">
        <v>1</v>
      </c>
      <c r="B202" s="91" t="s">
        <v>393</v>
      </c>
      <c r="C202" s="121" t="s">
        <v>526</v>
      </c>
      <c r="D202" s="112" t="s">
        <v>20</v>
      </c>
      <c r="E202" s="192">
        <v>5</v>
      </c>
      <c r="F202" s="193">
        <v>3</v>
      </c>
      <c r="G202" s="193">
        <v>1</v>
      </c>
      <c r="H202" s="30">
        <f t="shared" ref="H202" si="127">SUM(E202:G202)</f>
        <v>9</v>
      </c>
      <c r="I202" s="24">
        <f t="shared" ref="I202" si="128">H202*Z202</f>
        <v>433.17</v>
      </c>
      <c r="J202" s="193"/>
      <c r="K202" s="193"/>
      <c r="L202" s="193"/>
      <c r="M202" s="24">
        <f t="shared" ref="M202" si="129">SUM(J202:L202)</f>
        <v>0</v>
      </c>
      <c r="N202" s="24">
        <f t="shared" ref="N202" si="130">M202*Z202</f>
        <v>0</v>
      </c>
      <c r="O202" s="193" t="s">
        <v>8016</v>
      </c>
      <c r="P202" s="193"/>
      <c r="Q202" s="193"/>
      <c r="R202" s="24">
        <f t="shared" ref="R202" si="131">SUM(O202:Q202)</f>
        <v>0</v>
      </c>
      <c r="S202" s="24">
        <f t="shared" ref="S202" si="132">R202*Z202</f>
        <v>0</v>
      </c>
      <c r="T202" s="193"/>
      <c r="U202" s="193"/>
      <c r="V202" s="193"/>
      <c r="W202" s="24">
        <f t="shared" ref="W202" si="133">SUM(T202:V202)</f>
        <v>0</v>
      </c>
      <c r="X202" s="24">
        <f t="shared" ref="X202" si="134">W202*Z202</f>
        <v>0</v>
      </c>
      <c r="Y202" s="24">
        <f t="shared" ref="Y202" si="135">H202+M202+R202+W202</f>
        <v>9</v>
      </c>
      <c r="Z202" s="206">
        <v>48.13</v>
      </c>
      <c r="AA202" s="9">
        <f t="shared" ref="AA202" si="136">Y202*Z202</f>
        <v>433.17</v>
      </c>
      <c r="AB202" s="34"/>
      <c r="AC202" s="280"/>
    </row>
    <row r="203" spans="1:29" s="36" customFormat="1" ht="5.0999999999999996" customHeight="1" thickBot="1">
      <c r="A203" s="134"/>
      <c r="B203" s="139"/>
      <c r="C203" s="141"/>
      <c r="D203" s="106"/>
      <c r="E203" s="20"/>
      <c r="F203" s="20"/>
      <c r="G203" s="20"/>
      <c r="H203" s="104"/>
      <c r="I203" s="104"/>
      <c r="J203" s="20"/>
      <c r="K203" s="20"/>
      <c r="L203" s="20"/>
      <c r="M203" s="104"/>
      <c r="N203" s="104"/>
      <c r="O203" s="197"/>
      <c r="P203" s="197"/>
      <c r="Q203" s="197"/>
      <c r="R203" s="104"/>
      <c r="S203" s="104"/>
      <c r="T203" s="20"/>
      <c r="U203" s="20"/>
      <c r="V203" s="20"/>
      <c r="W203" s="104"/>
      <c r="X203" s="104"/>
      <c r="Y203" s="104"/>
      <c r="Z203" s="110"/>
      <c r="AA203" s="105"/>
      <c r="AB203" s="34"/>
      <c r="AC203" s="280"/>
    </row>
    <row r="204" spans="1:29" s="64" customFormat="1" ht="34.5" customHeight="1" thickBot="1">
      <c r="A204" s="384" t="s">
        <v>72</v>
      </c>
      <c r="B204" s="385"/>
      <c r="C204" s="385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27"/>
      <c r="AA204" s="133"/>
      <c r="AB204" s="34"/>
      <c r="AC204" s="283"/>
    </row>
    <row r="205" spans="1:29" s="64" customFormat="1" ht="34.5" customHeight="1">
      <c r="A205" s="68">
        <v>1</v>
      </c>
      <c r="B205" s="92" t="s">
        <v>4164</v>
      </c>
      <c r="C205" s="103" t="s">
        <v>4237</v>
      </c>
      <c r="D205" s="4" t="s">
        <v>24</v>
      </c>
      <c r="E205" s="192"/>
      <c r="F205" s="193"/>
      <c r="G205" s="193"/>
      <c r="H205" s="30">
        <f t="shared" ref="H205" si="137">SUM(E205:G205)</f>
        <v>0</v>
      </c>
      <c r="I205" s="24">
        <f t="shared" ref="I205" si="138">H205*Z205</f>
        <v>0</v>
      </c>
      <c r="J205" s="193"/>
      <c r="K205" s="193"/>
      <c r="L205" s="193"/>
      <c r="M205" s="24">
        <f t="shared" ref="M205" si="139">SUM(J205:L205)</f>
        <v>0</v>
      </c>
      <c r="N205" s="24">
        <f t="shared" ref="N205" si="140">M205*Z205</f>
        <v>0</v>
      </c>
      <c r="O205" s="193"/>
      <c r="P205" s="193"/>
      <c r="Q205" s="193"/>
      <c r="R205" s="24">
        <f t="shared" ref="R205" si="141">SUM(O205:Q205)</f>
        <v>0</v>
      </c>
      <c r="S205" s="24">
        <f t="shared" ref="S205" si="142">R205*Z205</f>
        <v>0</v>
      </c>
      <c r="T205" s="193"/>
      <c r="U205" s="193"/>
      <c r="V205" s="193"/>
      <c r="W205" s="24">
        <f t="shared" ref="W205" si="143">SUM(T205:V205)</f>
        <v>0</v>
      </c>
      <c r="X205" s="24">
        <f t="shared" ref="X205" si="144">W205*Z205</f>
        <v>0</v>
      </c>
      <c r="Y205" s="24">
        <f t="shared" ref="Y205" si="145">H205+M205+R205+W205</f>
        <v>0</v>
      </c>
      <c r="Z205" s="206">
        <v>7138.56</v>
      </c>
      <c r="AA205" s="9">
        <f t="shared" ref="AA205" si="146">Y205*Z205</f>
        <v>0</v>
      </c>
      <c r="AB205" s="34"/>
      <c r="AC205" s="283"/>
    </row>
    <row r="206" spans="1:29" s="64" customFormat="1" ht="34.5" customHeight="1">
      <c r="A206" s="63">
        <v>2</v>
      </c>
      <c r="B206" s="89" t="s">
        <v>219</v>
      </c>
      <c r="C206" s="103" t="s">
        <v>4238</v>
      </c>
      <c r="D206" s="1" t="s">
        <v>24</v>
      </c>
      <c r="E206" s="192"/>
      <c r="F206" s="193"/>
      <c r="G206" s="193"/>
      <c r="H206" s="30">
        <f t="shared" ref="H206:H269" si="147">SUM(E206:G206)</f>
        <v>0</v>
      </c>
      <c r="I206" s="24">
        <f t="shared" ref="I206:I269" si="148">H206*Z206</f>
        <v>0</v>
      </c>
      <c r="J206" s="193"/>
      <c r="K206" s="193"/>
      <c r="L206" s="193"/>
      <c r="M206" s="24">
        <f t="shared" ref="M206:M269" si="149">SUM(J206:L206)</f>
        <v>0</v>
      </c>
      <c r="N206" s="24">
        <f t="shared" ref="N206:N269" si="150">M206*Z206</f>
        <v>0</v>
      </c>
      <c r="O206" s="193"/>
      <c r="P206" s="193"/>
      <c r="Q206" s="193"/>
      <c r="R206" s="24">
        <f t="shared" ref="R206:R269" si="151">SUM(O206:Q206)</f>
        <v>0</v>
      </c>
      <c r="S206" s="24">
        <f t="shared" ref="S206:S269" si="152">R206*Z206</f>
        <v>0</v>
      </c>
      <c r="T206" s="193"/>
      <c r="U206" s="193"/>
      <c r="V206" s="193"/>
      <c r="W206" s="24">
        <f t="shared" ref="W206:W269" si="153">SUM(T206:V206)</f>
        <v>0</v>
      </c>
      <c r="X206" s="24">
        <f t="shared" ref="X206:X269" si="154">W206*Z206</f>
        <v>0</v>
      </c>
      <c r="Y206" s="24">
        <f t="shared" ref="Y206:Y269" si="155">H206+M206+R206+W206</f>
        <v>0</v>
      </c>
      <c r="Z206" s="206">
        <v>1041.58</v>
      </c>
      <c r="AA206" s="9">
        <f t="shared" ref="AA206:AA269" si="156">Y206*Z206</f>
        <v>0</v>
      </c>
      <c r="AB206" s="34"/>
      <c r="AC206" s="283"/>
    </row>
    <row r="207" spans="1:29" s="64" customFormat="1" ht="34.5" customHeight="1">
      <c r="A207" s="63">
        <v>3</v>
      </c>
      <c r="B207" s="89" t="s">
        <v>217</v>
      </c>
      <c r="C207" s="103" t="s">
        <v>452</v>
      </c>
      <c r="D207" s="2" t="s">
        <v>24</v>
      </c>
      <c r="E207" s="192"/>
      <c r="F207" s="193"/>
      <c r="G207" s="193"/>
      <c r="H207" s="30">
        <f t="shared" si="147"/>
        <v>0</v>
      </c>
      <c r="I207" s="24">
        <f t="shared" si="148"/>
        <v>0</v>
      </c>
      <c r="J207" s="193"/>
      <c r="K207" s="193"/>
      <c r="L207" s="193"/>
      <c r="M207" s="24">
        <f t="shared" si="149"/>
        <v>0</v>
      </c>
      <c r="N207" s="24">
        <f t="shared" si="150"/>
        <v>0</v>
      </c>
      <c r="O207" s="193"/>
      <c r="P207" s="193"/>
      <c r="Q207" s="193"/>
      <c r="R207" s="24">
        <f t="shared" si="151"/>
        <v>0</v>
      </c>
      <c r="S207" s="24">
        <f t="shared" si="152"/>
        <v>0</v>
      </c>
      <c r="T207" s="193"/>
      <c r="U207" s="193"/>
      <c r="V207" s="193"/>
      <c r="W207" s="24">
        <f t="shared" si="153"/>
        <v>0</v>
      </c>
      <c r="X207" s="24">
        <f t="shared" si="154"/>
        <v>0</v>
      </c>
      <c r="Y207" s="24">
        <f t="shared" si="155"/>
        <v>0</v>
      </c>
      <c r="Z207" s="206">
        <v>1070.78</v>
      </c>
      <c r="AA207" s="9">
        <f t="shared" si="156"/>
        <v>0</v>
      </c>
      <c r="AB207" s="34"/>
      <c r="AC207" s="283"/>
    </row>
    <row r="208" spans="1:29" s="64" customFormat="1" ht="34.5" customHeight="1">
      <c r="A208" s="68">
        <v>4</v>
      </c>
      <c r="B208" s="89" t="s">
        <v>220</v>
      </c>
      <c r="C208" s="103" t="s">
        <v>4239</v>
      </c>
      <c r="D208" s="1" t="s">
        <v>24</v>
      </c>
      <c r="E208" s="192"/>
      <c r="F208" s="193"/>
      <c r="G208" s="193"/>
      <c r="H208" s="30">
        <f t="shared" si="147"/>
        <v>0</v>
      </c>
      <c r="I208" s="24">
        <f t="shared" si="148"/>
        <v>0</v>
      </c>
      <c r="J208" s="193"/>
      <c r="K208" s="193"/>
      <c r="L208" s="193"/>
      <c r="M208" s="24">
        <f t="shared" si="149"/>
        <v>0</v>
      </c>
      <c r="N208" s="24">
        <f t="shared" si="150"/>
        <v>0</v>
      </c>
      <c r="O208" s="193"/>
      <c r="P208" s="193"/>
      <c r="Q208" s="193"/>
      <c r="R208" s="24">
        <f t="shared" si="151"/>
        <v>0</v>
      </c>
      <c r="S208" s="24">
        <f t="shared" si="152"/>
        <v>0</v>
      </c>
      <c r="T208" s="193"/>
      <c r="U208" s="193"/>
      <c r="V208" s="193"/>
      <c r="W208" s="24">
        <f t="shared" si="153"/>
        <v>0</v>
      </c>
      <c r="X208" s="24">
        <f t="shared" si="154"/>
        <v>0</v>
      </c>
      <c r="Y208" s="24">
        <f t="shared" si="155"/>
        <v>0</v>
      </c>
      <c r="Z208" s="206">
        <v>784.16</v>
      </c>
      <c r="AA208" s="9">
        <f t="shared" si="156"/>
        <v>0</v>
      </c>
      <c r="AB208" s="34"/>
      <c r="AC208" s="283"/>
    </row>
    <row r="209" spans="1:29" s="64" customFormat="1" ht="34.5" customHeight="1">
      <c r="A209" s="63">
        <v>5</v>
      </c>
      <c r="B209" s="89" t="s">
        <v>218</v>
      </c>
      <c r="C209" s="103" t="s">
        <v>451</v>
      </c>
      <c r="D209" s="2" t="s">
        <v>24</v>
      </c>
      <c r="E209" s="192"/>
      <c r="F209" s="193"/>
      <c r="G209" s="193"/>
      <c r="H209" s="30">
        <f t="shared" si="147"/>
        <v>0</v>
      </c>
      <c r="I209" s="24">
        <f t="shared" si="148"/>
        <v>0</v>
      </c>
      <c r="J209" s="193"/>
      <c r="K209" s="193"/>
      <c r="L209" s="193"/>
      <c r="M209" s="24">
        <f t="shared" si="149"/>
        <v>0</v>
      </c>
      <c r="N209" s="24">
        <f t="shared" si="150"/>
        <v>0</v>
      </c>
      <c r="O209" s="193"/>
      <c r="P209" s="193"/>
      <c r="Q209" s="193"/>
      <c r="R209" s="24">
        <f t="shared" si="151"/>
        <v>0</v>
      </c>
      <c r="S209" s="24">
        <f t="shared" si="152"/>
        <v>0</v>
      </c>
      <c r="T209" s="193"/>
      <c r="U209" s="193"/>
      <c r="V209" s="193"/>
      <c r="W209" s="24">
        <f t="shared" si="153"/>
        <v>0</v>
      </c>
      <c r="X209" s="24">
        <f t="shared" si="154"/>
        <v>0</v>
      </c>
      <c r="Y209" s="24">
        <f t="shared" si="155"/>
        <v>0</v>
      </c>
      <c r="Z209" s="206">
        <v>811.2</v>
      </c>
      <c r="AA209" s="9">
        <f t="shared" si="156"/>
        <v>0</v>
      </c>
      <c r="AB209" s="34"/>
      <c r="AC209" s="283"/>
    </row>
    <row r="210" spans="1:29" s="64" customFormat="1" ht="34.5" customHeight="1">
      <c r="A210" s="63">
        <v>6</v>
      </c>
      <c r="B210" s="89" t="s">
        <v>242</v>
      </c>
      <c r="C210" s="103" t="s">
        <v>453</v>
      </c>
      <c r="D210" s="1" t="s">
        <v>24</v>
      </c>
      <c r="E210" s="192">
        <v>192</v>
      </c>
      <c r="F210" s="193">
        <v>65</v>
      </c>
      <c r="G210" s="193">
        <v>15</v>
      </c>
      <c r="H210" s="30">
        <f t="shared" si="147"/>
        <v>272</v>
      </c>
      <c r="I210" s="24">
        <f t="shared" si="148"/>
        <v>72077.279999999999</v>
      </c>
      <c r="J210" s="193">
        <v>69</v>
      </c>
      <c r="K210" s="193">
        <v>25</v>
      </c>
      <c r="L210" s="193">
        <v>15</v>
      </c>
      <c r="M210" s="24">
        <f t="shared" si="149"/>
        <v>109</v>
      </c>
      <c r="N210" s="24">
        <f t="shared" si="150"/>
        <v>28883.91</v>
      </c>
      <c r="O210" s="192">
        <v>79</v>
      </c>
      <c r="P210" s="193">
        <v>25</v>
      </c>
      <c r="Q210" s="193">
        <v>15</v>
      </c>
      <c r="R210" s="24">
        <f t="shared" si="151"/>
        <v>119</v>
      </c>
      <c r="S210" s="24">
        <f t="shared" si="152"/>
        <v>31533.81</v>
      </c>
      <c r="T210" s="193">
        <v>63</v>
      </c>
      <c r="U210" s="193">
        <v>25</v>
      </c>
      <c r="V210" s="193">
        <v>15</v>
      </c>
      <c r="W210" s="24">
        <f t="shared" si="153"/>
        <v>103</v>
      </c>
      <c r="X210" s="24">
        <f t="shared" si="154"/>
        <v>27293.97</v>
      </c>
      <c r="Y210" s="24">
        <f t="shared" si="155"/>
        <v>603</v>
      </c>
      <c r="Z210" s="206">
        <v>264.99</v>
      </c>
      <c r="AA210" s="9">
        <f t="shared" si="156"/>
        <v>159788.97</v>
      </c>
      <c r="AB210" s="34"/>
      <c r="AC210" s="283"/>
    </row>
    <row r="211" spans="1:29" s="65" customFormat="1" ht="34.5" customHeight="1">
      <c r="A211" s="68">
        <v>7</v>
      </c>
      <c r="B211" s="89" t="s">
        <v>239</v>
      </c>
      <c r="C211" s="103" t="s">
        <v>75</v>
      </c>
      <c r="D211" s="2" t="s">
        <v>24</v>
      </c>
      <c r="E211" s="192">
        <v>116</v>
      </c>
      <c r="F211" s="193">
        <v>35</v>
      </c>
      <c r="G211" s="193">
        <v>9</v>
      </c>
      <c r="H211" s="30">
        <f t="shared" si="147"/>
        <v>160</v>
      </c>
      <c r="I211" s="24">
        <f t="shared" si="148"/>
        <v>42398.400000000001</v>
      </c>
      <c r="J211" s="192">
        <v>45</v>
      </c>
      <c r="K211" s="193">
        <v>15</v>
      </c>
      <c r="L211" s="193">
        <v>9</v>
      </c>
      <c r="M211" s="24">
        <f t="shared" si="149"/>
        <v>69</v>
      </c>
      <c r="N211" s="24">
        <f t="shared" si="150"/>
        <v>18284.310000000001</v>
      </c>
      <c r="O211" s="192">
        <v>62</v>
      </c>
      <c r="P211" s="193">
        <v>15</v>
      </c>
      <c r="Q211" s="193">
        <v>9</v>
      </c>
      <c r="R211" s="24">
        <f t="shared" si="151"/>
        <v>86</v>
      </c>
      <c r="S211" s="24">
        <f t="shared" si="152"/>
        <v>22789.14</v>
      </c>
      <c r="T211" s="193">
        <v>39</v>
      </c>
      <c r="U211" s="193">
        <v>15</v>
      </c>
      <c r="V211" s="193">
        <v>9</v>
      </c>
      <c r="W211" s="24">
        <f t="shared" si="153"/>
        <v>63</v>
      </c>
      <c r="X211" s="24">
        <f t="shared" si="154"/>
        <v>16694.37</v>
      </c>
      <c r="Y211" s="24">
        <f t="shared" si="155"/>
        <v>378</v>
      </c>
      <c r="Z211" s="206">
        <v>264.99</v>
      </c>
      <c r="AA211" s="9">
        <f t="shared" si="156"/>
        <v>100166.22</v>
      </c>
      <c r="AB211" s="34"/>
      <c r="AC211" s="283"/>
    </row>
    <row r="212" spans="1:29" s="65" customFormat="1" ht="34.5" customHeight="1">
      <c r="A212" s="63">
        <v>8</v>
      </c>
      <c r="B212" s="89" t="s">
        <v>241</v>
      </c>
      <c r="C212" s="103" t="s">
        <v>76</v>
      </c>
      <c r="D212" s="1" t="s">
        <v>24</v>
      </c>
      <c r="E212" s="192">
        <v>116</v>
      </c>
      <c r="F212" s="193">
        <v>35</v>
      </c>
      <c r="G212" s="193">
        <v>9</v>
      </c>
      <c r="H212" s="30">
        <f t="shared" si="147"/>
        <v>160</v>
      </c>
      <c r="I212" s="24">
        <f t="shared" si="148"/>
        <v>42398.400000000001</v>
      </c>
      <c r="J212" s="192">
        <v>45</v>
      </c>
      <c r="K212" s="193">
        <v>15</v>
      </c>
      <c r="L212" s="193">
        <v>9</v>
      </c>
      <c r="M212" s="24">
        <f t="shared" si="149"/>
        <v>69</v>
      </c>
      <c r="N212" s="24">
        <f t="shared" si="150"/>
        <v>18284.310000000001</v>
      </c>
      <c r="O212" s="192">
        <v>62</v>
      </c>
      <c r="P212" s="193">
        <v>15</v>
      </c>
      <c r="Q212" s="193">
        <v>9</v>
      </c>
      <c r="R212" s="24">
        <f t="shared" si="151"/>
        <v>86</v>
      </c>
      <c r="S212" s="24">
        <f t="shared" si="152"/>
        <v>22789.14</v>
      </c>
      <c r="T212" s="193">
        <v>39</v>
      </c>
      <c r="U212" s="193">
        <v>15</v>
      </c>
      <c r="V212" s="193">
        <v>9</v>
      </c>
      <c r="W212" s="24">
        <f t="shared" si="153"/>
        <v>63</v>
      </c>
      <c r="X212" s="24">
        <f t="shared" si="154"/>
        <v>16694.37</v>
      </c>
      <c r="Y212" s="24">
        <f t="shared" si="155"/>
        <v>378</v>
      </c>
      <c r="Z212" s="206">
        <v>264.99</v>
      </c>
      <c r="AA212" s="9">
        <f t="shared" si="156"/>
        <v>100166.22</v>
      </c>
      <c r="AB212" s="34"/>
      <c r="AC212" s="283"/>
    </row>
    <row r="213" spans="1:29" s="65" customFormat="1" ht="34.5" customHeight="1">
      <c r="A213" s="63">
        <v>9</v>
      </c>
      <c r="B213" s="89" t="s">
        <v>240</v>
      </c>
      <c r="C213" s="103" t="s">
        <v>77</v>
      </c>
      <c r="D213" s="2" t="s">
        <v>24</v>
      </c>
      <c r="E213" s="192">
        <v>116</v>
      </c>
      <c r="F213" s="193">
        <v>35</v>
      </c>
      <c r="G213" s="193">
        <v>9</v>
      </c>
      <c r="H213" s="30">
        <f t="shared" si="147"/>
        <v>160</v>
      </c>
      <c r="I213" s="24">
        <f t="shared" si="148"/>
        <v>42398.400000000001</v>
      </c>
      <c r="J213" s="192">
        <v>45</v>
      </c>
      <c r="K213" s="193">
        <v>15</v>
      </c>
      <c r="L213" s="193">
        <v>9</v>
      </c>
      <c r="M213" s="24">
        <f t="shared" si="149"/>
        <v>69</v>
      </c>
      <c r="N213" s="24">
        <f t="shared" si="150"/>
        <v>18284.310000000001</v>
      </c>
      <c r="O213" s="192">
        <v>62</v>
      </c>
      <c r="P213" s="193">
        <v>15</v>
      </c>
      <c r="Q213" s="193">
        <v>9</v>
      </c>
      <c r="R213" s="24">
        <f t="shared" si="151"/>
        <v>86</v>
      </c>
      <c r="S213" s="24">
        <f t="shared" si="152"/>
        <v>22789.14</v>
      </c>
      <c r="T213" s="193">
        <v>39</v>
      </c>
      <c r="U213" s="193">
        <v>15</v>
      </c>
      <c r="V213" s="193">
        <v>9</v>
      </c>
      <c r="W213" s="24">
        <f t="shared" si="153"/>
        <v>63</v>
      </c>
      <c r="X213" s="24">
        <f t="shared" si="154"/>
        <v>16694.37</v>
      </c>
      <c r="Y213" s="24">
        <f t="shared" si="155"/>
        <v>378</v>
      </c>
      <c r="Z213" s="206">
        <v>264.99</v>
      </c>
      <c r="AA213" s="9">
        <f t="shared" si="156"/>
        <v>100166.22</v>
      </c>
      <c r="AB213" s="34"/>
      <c r="AC213" s="283"/>
    </row>
    <row r="214" spans="1:29" s="65" customFormat="1" ht="34.5" customHeight="1">
      <c r="A214" s="68">
        <v>10</v>
      </c>
      <c r="B214" s="89" t="s">
        <v>4165</v>
      </c>
      <c r="C214" s="103" t="s">
        <v>4240</v>
      </c>
      <c r="D214" s="1" t="s">
        <v>24</v>
      </c>
      <c r="E214" s="192"/>
      <c r="F214" s="193"/>
      <c r="G214" s="193"/>
      <c r="H214" s="30">
        <f t="shared" si="147"/>
        <v>0</v>
      </c>
      <c r="I214" s="24">
        <f t="shared" si="148"/>
        <v>0</v>
      </c>
      <c r="J214" s="193"/>
      <c r="K214" s="193"/>
      <c r="L214" s="193"/>
      <c r="M214" s="24">
        <f t="shared" si="149"/>
        <v>0</v>
      </c>
      <c r="N214" s="24">
        <f t="shared" si="150"/>
        <v>0</v>
      </c>
      <c r="O214" s="193"/>
      <c r="P214" s="193"/>
      <c r="Q214" s="193"/>
      <c r="R214" s="24">
        <f t="shared" si="151"/>
        <v>0</v>
      </c>
      <c r="S214" s="24">
        <f t="shared" si="152"/>
        <v>0</v>
      </c>
      <c r="T214" s="193"/>
      <c r="U214" s="193"/>
      <c r="V214" s="193"/>
      <c r="W214" s="24">
        <f t="shared" si="153"/>
        <v>0</v>
      </c>
      <c r="X214" s="24">
        <f t="shared" si="154"/>
        <v>0</v>
      </c>
      <c r="Y214" s="24">
        <f t="shared" si="155"/>
        <v>0</v>
      </c>
      <c r="Z214" s="206">
        <v>0</v>
      </c>
      <c r="AA214" s="9">
        <f t="shared" si="156"/>
        <v>0</v>
      </c>
      <c r="AB214" s="34"/>
      <c r="AC214" s="283"/>
    </row>
    <row r="215" spans="1:29" s="65" customFormat="1" ht="34.5" customHeight="1">
      <c r="A215" s="63">
        <v>11</v>
      </c>
      <c r="B215" s="89" t="s">
        <v>4166</v>
      </c>
      <c r="C215" s="103" t="s">
        <v>4241</v>
      </c>
      <c r="D215" s="2" t="s">
        <v>24</v>
      </c>
      <c r="E215" s="192"/>
      <c r="F215" s="193"/>
      <c r="G215" s="193"/>
      <c r="H215" s="30">
        <f t="shared" si="147"/>
        <v>0</v>
      </c>
      <c r="I215" s="24">
        <f t="shared" si="148"/>
        <v>0</v>
      </c>
      <c r="J215" s="193"/>
      <c r="K215" s="193"/>
      <c r="L215" s="193"/>
      <c r="M215" s="24">
        <f t="shared" si="149"/>
        <v>0</v>
      </c>
      <c r="N215" s="24">
        <f t="shared" si="150"/>
        <v>0</v>
      </c>
      <c r="O215" s="193"/>
      <c r="P215" s="193"/>
      <c r="Q215" s="193"/>
      <c r="R215" s="24">
        <f t="shared" si="151"/>
        <v>0</v>
      </c>
      <c r="S215" s="24">
        <f t="shared" si="152"/>
        <v>0</v>
      </c>
      <c r="T215" s="193"/>
      <c r="U215" s="193"/>
      <c r="V215" s="193"/>
      <c r="W215" s="24">
        <f t="shared" si="153"/>
        <v>0</v>
      </c>
      <c r="X215" s="24">
        <f t="shared" si="154"/>
        <v>0</v>
      </c>
      <c r="Y215" s="24">
        <f t="shared" si="155"/>
        <v>0</v>
      </c>
      <c r="Z215" s="206">
        <v>0</v>
      </c>
      <c r="AA215" s="9">
        <f t="shared" si="156"/>
        <v>0</v>
      </c>
      <c r="AB215" s="34"/>
      <c r="AC215" s="283"/>
    </row>
    <row r="216" spans="1:29" s="65" customFormat="1" ht="34.5" customHeight="1">
      <c r="A216" s="63">
        <v>12</v>
      </c>
      <c r="B216" s="89" t="s">
        <v>166</v>
      </c>
      <c r="C216" s="103" t="s">
        <v>78</v>
      </c>
      <c r="D216" s="1" t="s">
        <v>24</v>
      </c>
      <c r="E216" s="192"/>
      <c r="F216" s="193"/>
      <c r="G216" s="193"/>
      <c r="H216" s="30">
        <f t="shared" si="147"/>
        <v>0</v>
      </c>
      <c r="I216" s="24">
        <f t="shared" si="148"/>
        <v>0</v>
      </c>
      <c r="J216" s="193"/>
      <c r="K216" s="193"/>
      <c r="L216" s="193"/>
      <c r="M216" s="24">
        <f t="shared" si="149"/>
        <v>0</v>
      </c>
      <c r="N216" s="24">
        <f t="shared" si="150"/>
        <v>0</v>
      </c>
      <c r="O216" s="193"/>
      <c r="P216" s="193"/>
      <c r="Q216" s="193"/>
      <c r="R216" s="24">
        <f t="shared" si="151"/>
        <v>0</v>
      </c>
      <c r="S216" s="24">
        <f t="shared" si="152"/>
        <v>0</v>
      </c>
      <c r="T216" s="193"/>
      <c r="U216" s="193"/>
      <c r="V216" s="193"/>
      <c r="W216" s="24">
        <f t="shared" si="153"/>
        <v>0</v>
      </c>
      <c r="X216" s="24">
        <f t="shared" si="154"/>
        <v>0</v>
      </c>
      <c r="Y216" s="24">
        <f t="shared" si="155"/>
        <v>0</v>
      </c>
      <c r="Z216" s="206">
        <v>676</v>
      </c>
      <c r="AA216" s="9">
        <f t="shared" si="156"/>
        <v>0</v>
      </c>
      <c r="AB216" s="34"/>
      <c r="AC216" s="283"/>
    </row>
    <row r="217" spans="1:29" s="36" customFormat="1" ht="34.5" customHeight="1">
      <c r="A217" s="68">
        <v>13</v>
      </c>
      <c r="B217" s="89" t="s">
        <v>168</v>
      </c>
      <c r="C217" s="103" t="s">
        <v>79</v>
      </c>
      <c r="D217" s="2" t="s">
        <v>24</v>
      </c>
      <c r="E217" s="192"/>
      <c r="F217" s="193"/>
      <c r="G217" s="193"/>
      <c r="H217" s="30">
        <f t="shared" si="147"/>
        <v>0</v>
      </c>
      <c r="I217" s="24">
        <f t="shared" si="148"/>
        <v>0</v>
      </c>
      <c r="J217" s="193"/>
      <c r="K217" s="193"/>
      <c r="L217" s="193"/>
      <c r="M217" s="24">
        <f t="shared" si="149"/>
        <v>0</v>
      </c>
      <c r="N217" s="24">
        <f t="shared" si="150"/>
        <v>0</v>
      </c>
      <c r="O217" s="193"/>
      <c r="P217" s="193"/>
      <c r="Q217" s="193"/>
      <c r="R217" s="24">
        <f t="shared" si="151"/>
        <v>0</v>
      </c>
      <c r="S217" s="24">
        <f t="shared" si="152"/>
        <v>0</v>
      </c>
      <c r="T217" s="193"/>
      <c r="U217" s="193"/>
      <c r="V217" s="193"/>
      <c r="W217" s="24">
        <f t="shared" si="153"/>
        <v>0</v>
      </c>
      <c r="X217" s="24">
        <f t="shared" si="154"/>
        <v>0</v>
      </c>
      <c r="Y217" s="24">
        <f t="shared" si="155"/>
        <v>0</v>
      </c>
      <c r="Z217" s="206">
        <v>782</v>
      </c>
      <c r="AA217" s="9">
        <f t="shared" si="156"/>
        <v>0</v>
      </c>
      <c r="AB217" s="34"/>
      <c r="AC217" s="280"/>
    </row>
    <row r="218" spans="1:29" s="36" customFormat="1" ht="34.5" customHeight="1">
      <c r="A218" s="63">
        <v>14</v>
      </c>
      <c r="B218" s="89" t="s">
        <v>182</v>
      </c>
      <c r="C218" s="103" t="s">
        <v>80</v>
      </c>
      <c r="D218" s="1" t="s">
        <v>24</v>
      </c>
      <c r="E218" s="192"/>
      <c r="F218" s="193"/>
      <c r="G218" s="193"/>
      <c r="H218" s="30">
        <f t="shared" si="147"/>
        <v>0</v>
      </c>
      <c r="I218" s="24">
        <f t="shared" si="148"/>
        <v>0</v>
      </c>
      <c r="J218" s="193"/>
      <c r="K218" s="193"/>
      <c r="L218" s="193"/>
      <c r="M218" s="24">
        <f t="shared" si="149"/>
        <v>0</v>
      </c>
      <c r="N218" s="24">
        <f t="shared" si="150"/>
        <v>0</v>
      </c>
      <c r="O218" s="193"/>
      <c r="P218" s="193"/>
      <c r="Q218" s="193"/>
      <c r="R218" s="24">
        <f t="shared" si="151"/>
        <v>0</v>
      </c>
      <c r="S218" s="24">
        <f t="shared" si="152"/>
        <v>0</v>
      </c>
      <c r="T218" s="193"/>
      <c r="U218" s="193"/>
      <c r="V218" s="193"/>
      <c r="W218" s="24">
        <f t="shared" si="153"/>
        <v>0</v>
      </c>
      <c r="X218" s="24">
        <f t="shared" si="154"/>
        <v>0</v>
      </c>
      <c r="Y218" s="24">
        <f t="shared" si="155"/>
        <v>0</v>
      </c>
      <c r="Z218" s="206">
        <v>1552.1</v>
      </c>
      <c r="AA218" s="9">
        <f t="shared" si="156"/>
        <v>0</v>
      </c>
      <c r="AB218" s="34"/>
      <c r="AC218" s="280"/>
    </row>
    <row r="219" spans="1:29" s="36" customFormat="1" ht="34.5" customHeight="1">
      <c r="A219" s="63">
        <v>15</v>
      </c>
      <c r="B219" s="89" t="s">
        <v>4167</v>
      </c>
      <c r="C219" s="103" t="s">
        <v>4242</v>
      </c>
      <c r="D219" s="2" t="s">
        <v>24</v>
      </c>
      <c r="E219" s="192"/>
      <c r="F219" s="193"/>
      <c r="G219" s="193"/>
      <c r="H219" s="30">
        <f t="shared" si="147"/>
        <v>0</v>
      </c>
      <c r="I219" s="24">
        <f t="shared" si="148"/>
        <v>0</v>
      </c>
      <c r="J219" s="193"/>
      <c r="K219" s="193"/>
      <c r="L219" s="193"/>
      <c r="M219" s="24">
        <f t="shared" si="149"/>
        <v>0</v>
      </c>
      <c r="N219" s="24">
        <f t="shared" si="150"/>
        <v>0</v>
      </c>
      <c r="O219" s="193"/>
      <c r="P219" s="193"/>
      <c r="Q219" s="193"/>
      <c r="R219" s="24">
        <f t="shared" si="151"/>
        <v>0</v>
      </c>
      <c r="S219" s="24">
        <f t="shared" si="152"/>
        <v>0</v>
      </c>
      <c r="T219" s="193"/>
      <c r="U219" s="193"/>
      <c r="V219" s="193"/>
      <c r="W219" s="24">
        <f t="shared" si="153"/>
        <v>0</v>
      </c>
      <c r="X219" s="24">
        <f t="shared" si="154"/>
        <v>0</v>
      </c>
      <c r="Y219" s="24">
        <f t="shared" si="155"/>
        <v>0</v>
      </c>
      <c r="Z219" s="206">
        <v>0</v>
      </c>
      <c r="AA219" s="9">
        <f t="shared" si="156"/>
        <v>0</v>
      </c>
      <c r="AB219" s="34"/>
      <c r="AC219" s="280"/>
    </row>
    <row r="220" spans="1:29" s="36" customFormat="1" ht="34.5" customHeight="1">
      <c r="A220" s="68">
        <v>16</v>
      </c>
      <c r="B220" s="89" t="s">
        <v>4168</v>
      </c>
      <c r="C220" s="103" t="s">
        <v>4243</v>
      </c>
      <c r="D220" s="1" t="s">
        <v>24</v>
      </c>
      <c r="E220" s="192"/>
      <c r="F220" s="193"/>
      <c r="G220" s="193"/>
      <c r="H220" s="30">
        <f t="shared" si="147"/>
        <v>0</v>
      </c>
      <c r="I220" s="24">
        <f t="shared" si="148"/>
        <v>0</v>
      </c>
      <c r="J220" s="193"/>
      <c r="K220" s="193"/>
      <c r="L220" s="193"/>
      <c r="M220" s="24">
        <f t="shared" si="149"/>
        <v>0</v>
      </c>
      <c r="N220" s="24">
        <f t="shared" si="150"/>
        <v>0</v>
      </c>
      <c r="O220" s="193"/>
      <c r="P220" s="193"/>
      <c r="Q220" s="193"/>
      <c r="R220" s="24">
        <f t="shared" si="151"/>
        <v>0</v>
      </c>
      <c r="S220" s="24">
        <f t="shared" si="152"/>
        <v>0</v>
      </c>
      <c r="T220" s="193"/>
      <c r="U220" s="193"/>
      <c r="V220" s="193"/>
      <c r="W220" s="24">
        <f t="shared" si="153"/>
        <v>0</v>
      </c>
      <c r="X220" s="24">
        <f t="shared" si="154"/>
        <v>0</v>
      </c>
      <c r="Y220" s="24">
        <f t="shared" si="155"/>
        <v>0</v>
      </c>
      <c r="Z220" s="206">
        <v>0</v>
      </c>
      <c r="AA220" s="9">
        <f t="shared" si="156"/>
        <v>0</v>
      </c>
      <c r="AB220" s="34"/>
      <c r="AC220" s="280"/>
    </row>
    <row r="221" spans="1:29" s="36" customFormat="1" ht="34.5" customHeight="1">
      <c r="A221" s="63">
        <v>17</v>
      </c>
      <c r="B221" s="89" t="s">
        <v>4169</v>
      </c>
      <c r="C221" s="103" t="s">
        <v>4244</v>
      </c>
      <c r="D221" s="2" t="s">
        <v>24</v>
      </c>
      <c r="E221" s="192"/>
      <c r="F221" s="193"/>
      <c r="G221" s="193"/>
      <c r="H221" s="30">
        <f t="shared" si="147"/>
        <v>0</v>
      </c>
      <c r="I221" s="24">
        <f t="shared" si="148"/>
        <v>0</v>
      </c>
      <c r="J221" s="193"/>
      <c r="K221" s="193"/>
      <c r="L221" s="193"/>
      <c r="M221" s="24">
        <f t="shared" si="149"/>
        <v>0</v>
      </c>
      <c r="N221" s="24">
        <f t="shared" si="150"/>
        <v>0</v>
      </c>
      <c r="O221" s="193"/>
      <c r="P221" s="193"/>
      <c r="Q221" s="193"/>
      <c r="R221" s="24">
        <f t="shared" si="151"/>
        <v>0</v>
      </c>
      <c r="S221" s="24">
        <f t="shared" si="152"/>
        <v>0</v>
      </c>
      <c r="T221" s="193"/>
      <c r="U221" s="193"/>
      <c r="V221" s="193"/>
      <c r="W221" s="24">
        <f t="shared" si="153"/>
        <v>0</v>
      </c>
      <c r="X221" s="24">
        <f t="shared" si="154"/>
        <v>0</v>
      </c>
      <c r="Y221" s="24">
        <f t="shared" si="155"/>
        <v>0</v>
      </c>
      <c r="Z221" s="206">
        <v>0</v>
      </c>
      <c r="AA221" s="9">
        <f t="shared" si="156"/>
        <v>0</v>
      </c>
      <c r="AB221" s="34"/>
      <c r="AC221" s="280"/>
    </row>
    <row r="222" spans="1:29" s="36" customFormat="1" ht="34.5" customHeight="1">
      <c r="A222" s="63">
        <v>18</v>
      </c>
      <c r="B222" s="89" t="s">
        <v>4170</v>
      </c>
      <c r="C222" s="103" t="s">
        <v>4245</v>
      </c>
      <c r="D222" s="1" t="s">
        <v>24</v>
      </c>
      <c r="E222" s="192"/>
      <c r="F222" s="193"/>
      <c r="G222" s="193"/>
      <c r="H222" s="30">
        <f t="shared" si="147"/>
        <v>0</v>
      </c>
      <c r="I222" s="24">
        <f t="shared" si="148"/>
        <v>0</v>
      </c>
      <c r="J222" s="193"/>
      <c r="K222" s="193"/>
      <c r="L222" s="193"/>
      <c r="M222" s="24">
        <f t="shared" si="149"/>
        <v>0</v>
      </c>
      <c r="N222" s="24">
        <f t="shared" si="150"/>
        <v>0</v>
      </c>
      <c r="O222" s="193"/>
      <c r="P222" s="193"/>
      <c r="Q222" s="193"/>
      <c r="R222" s="24">
        <f t="shared" si="151"/>
        <v>0</v>
      </c>
      <c r="S222" s="24">
        <f t="shared" si="152"/>
        <v>0</v>
      </c>
      <c r="T222" s="193"/>
      <c r="U222" s="193"/>
      <c r="V222" s="193"/>
      <c r="W222" s="24">
        <f t="shared" si="153"/>
        <v>0</v>
      </c>
      <c r="X222" s="24">
        <f t="shared" si="154"/>
        <v>0</v>
      </c>
      <c r="Y222" s="24">
        <f t="shared" si="155"/>
        <v>0</v>
      </c>
      <c r="Z222" s="206">
        <v>0</v>
      </c>
      <c r="AA222" s="9">
        <f t="shared" si="156"/>
        <v>0</v>
      </c>
      <c r="AB222" s="34"/>
      <c r="AC222" s="280"/>
    </row>
    <row r="223" spans="1:29" s="36" customFormat="1" ht="34.5" customHeight="1">
      <c r="A223" s="68">
        <v>19</v>
      </c>
      <c r="B223" s="89" t="s">
        <v>4171</v>
      </c>
      <c r="C223" s="103" t="s">
        <v>4246</v>
      </c>
      <c r="D223" s="2" t="s">
        <v>24</v>
      </c>
      <c r="E223" s="192"/>
      <c r="F223" s="193"/>
      <c r="G223" s="193"/>
      <c r="H223" s="30">
        <f t="shared" si="147"/>
        <v>0</v>
      </c>
      <c r="I223" s="24">
        <f t="shared" si="148"/>
        <v>0</v>
      </c>
      <c r="J223" s="193"/>
      <c r="K223" s="193"/>
      <c r="L223" s="193"/>
      <c r="M223" s="24">
        <f t="shared" si="149"/>
        <v>0</v>
      </c>
      <c r="N223" s="24">
        <f t="shared" si="150"/>
        <v>0</v>
      </c>
      <c r="O223" s="193"/>
      <c r="P223" s="193"/>
      <c r="Q223" s="193"/>
      <c r="R223" s="24">
        <f t="shared" si="151"/>
        <v>0</v>
      </c>
      <c r="S223" s="24">
        <f t="shared" si="152"/>
        <v>0</v>
      </c>
      <c r="T223" s="193"/>
      <c r="U223" s="193"/>
      <c r="V223" s="193"/>
      <c r="W223" s="24">
        <f t="shared" si="153"/>
        <v>0</v>
      </c>
      <c r="X223" s="24">
        <f t="shared" si="154"/>
        <v>0</v>
      </c>
      <c r="Y223" s="24">
        <f t="shared" si="155"/>
        <v>0</v>
      </c>
      <c r="Z223" s="206">
        <v>0</v>
      </c>
      <c r="AA223" s="9">
        <f t="shared" si="156"/>
        <v>0</v>
      </c>
      <c r="AB223" s="34"/>
      <c r="AC223" s="280"/>
    </row>
    <row r="224" spans="1:29" s="36" customFormat="1" ht="34.5" customHeight="1">
      <c r="A224" s="63">
        <v>20</v>
      </c>
      <c r="B224" s="89" t="s">
        <v>4172</v>
      </c>
      <c r="C224" s="103" t="s">
        <v>4247</v>
      </c>
      <c r="D224" s="2" t="s">
        <v>24</v>
      </c>
      <c r="E224" s="192"/>
      <c r="F224" s="193"/>
      <c r="G224" s="193"/>
      <c r="H224" s="30">
        <f t="shared" si="147"/>
        <v>0</v>
      </c>
      <c r="I224" s="24">
        <f t="shared" si="148"/>
        <v>0</v>
      </c>
      <c r="J224" s="193"/>
      <c r="K224" s="193"/>
      <c r="L224" s="193"/>
      <c r="M224" s="24">
        <f t="shared" si="149"/>
        <v>0</v>
      </c>
      <c r="N224" s="24">
        <f t="shared" si="150"/>
        <v>0</v>
      </c>
      <c r="O224" s="193"/>
      <c r="P224" s="193"/>
      <c r="Q224" s="193"/>
      <c r="R224" s="24">
        <f t="shared" si="151"/>
        <v>0</v>
      </c>
      <c r="S224" s="24">
        <f t="shared" si="152"/>
        <v>0</v>
      </c>
      <c r="T224" s="193"/>
      <c r="U224" s="193"/>
      <c r="V224" s="193"/>
      <c r="W224" s="24">
        <f t="shared" si="153"/>
        <v>0</v>
      </c>
      <c r="X224" s="24">
        <f t="shared" si="154"/>
        <v>0</v>
      </c>
      <c r="Y224" s="24">
        <f t="shared" si="155"/>
        <v>0</v>
      </c>
      <c r="Z224" s="206">
        <v>0</v>
      </c>
      <c r="AA224" s="9">
        <f t="shared" si="156"/>
        <v>0</v>
      </c>
      <c r="AB224" s="34"/>
      <c r="AC224" s="280"/>
    </row>
    <row r="225" spans="1:29" s="36" customFormat="1" ht="34.5" customHeight="1">
      <c r="A225" s="63">
        <v>21</v>
      </c>
      <c r="B225" s="89" t="s">
        <v>165</v>
      </c>
      <c r="C225" s="103" t="s">
        <v>81</v>
      </c>
      <c r="D225" s="2" t="s">
        <v>24</v>
      </c>
      <c r="E225" s="192"/>
      <c r="F225" s="193"/>
      <c r="G225" s="193"/>
      <c r="H225" s="30">
        <f t="shared" si="147"/>
        <v>0</v>
      </c>
      <c r="I225" s="24">
        <f t="shared" si="148"/>
        <v>0</v>
      </c>
      <c r="J225" s="193"/>
      <c r="K225" s="193"/>
      <c r="L225" s="193"/>
      <c r="M225" s="24">
        <f t="shared" si="149"/>
        <v>0</v>
      </c>
      <c r="N225" s="24">
        <f t="shared" si="150"/>
        <v>0</v>
      </c>
      <c r="O225" s="193"/>
      <c r="P225" s="193"/>
      <c r="Q225" s="193"/>
      <c r="R225" s="24">
        <f t="shared" si="151"/>
        <v>0</v>
      </c>
      <c r="S225" s="24">
        <f t="shared" si="152"/>
        <v>0</v>
      </c>
      <c r="T225" s="193"/>
      <c r="U225" s="193"/>
      <c r="V225" s="193"/>
      <c r="W225" s="24">
        <f t="shared" si="153"/>
        <v>0</v>
      </c>
      <c r="X225" s="24">
        <f t="shared" si="154"/>
        <v>0</v>
      </c>
      <c r="Y225" s="24">
        <f t="shared" si="155"/>
        <v>0</v>
      </c>
      <c r="Z225" s="206">
        <v>665.18</v>
      </c>
      <c r="AA225" s="9">
        <f t="shared" si="156"/>
        <v>0</v>
      </c>
      <c r="AB225" s="34"/>
      <c r="AC225" s="280"/>
    </row>
    <row r="226" spans="1:29" s="36" customFormat="1" ht="34.5" customHeight="1">
      <c r="A226" s="68">
        <v>22</v>
      </c>
      <c r="B226" s="89" t="s">
        <v>169</v>
      </c>
      <c r="C226" s="103" t="s">
        <v>82</v>
      </c>
      <c r="D226" s="2" t="s">
        <v>24</v>
      </c>
      <c r="E226" s="192"/>
      <c r="F226" s="193"/>
      <c r="G226" s="193"/>
      <c r="H226" s="30">
        <f t="shared" si="147"/>
        <v>0</v>
      </c>
      <c r="I226" s="24">
        <f t="shared" si="148"/>
        <v>0</v>
      </c>
      <c r="J226" s="193"/>
      <c r="K226" s="193"/>
      <c r="L226" s="193"/>
      <c r="M226" s="24">
        <f t="shared" si="149"/>
        <v>0</v>
      </c>
      <c r="N226" s="24">
        <f t="shared" si="150"/>
        <v>0</v>
      </c>
      <c r="O226" s="193"/>
      <c r="P226" s="193"/>
      <c r="Q226" s="193"/>
      <c r="R226" s="24">
        <f t="shared" si="151"/>
        <v>0</v>
      </c>
      <c r="S226" s="24">
        <f t="shared" si="152"/>
        <v>0</v>
      </c>
      <c r="T226" s="193"/>
      <c r="U226" s="193"/>
      <c r="V226" s="193"/>
      <c r="W226" s="24">
        <f t="shared" si="153"/>
        <v>0</v>
      </c>
      <c r="X226" s="24">
        <f t="shared" si="154"/>
        <v>0</v>
      </c>
      <c r="Y226" s="24">
        <f t="shared" si="155"/>
        <v>0</v>
      </c>
      <c r="Z226" s="206">
        <v>784.16</v>
      </c>
      <c r="AA226" s="9">
        <f t="shared" si="156"/>
        <v>0</v>
      </c>
      <c r="AB226" s="34"/>
      <c r="AC226" s="280"/>
    </row>
    <row r="227" spans="1:29" s="36" customFormat="1" ht="34.5" customHeight="1">
      <c r="A227" s="63">
        <v>23</v>
      </c>
      <c r="B227" s="89" t="s">
        <v>176</v>
      </c>
      <c r="C227" s="103" t="s">
        <v>83</v>
      </c>
      <c r="D227" s="2" t="s">
        <v>24</v>
      </c>
      <c r="E227" s="192"/>
      <c r="F227" s="193"/>
      <c r="G227" s="193"/>
      <c r="H227" s="30">
        <f t="shared" si="147"/>
        <v>0</v>
      </c>
      <c r="I227" s="24">
        <f t="shared" si="148"/>
        <v>0</v>
      </c>
      <c r="J227" s="193"/>
      <c r="K227" s="193"/>
      <c r="L227" s="193"/>
      <c r="M227" s="24">
        <f t="shared" si="149"/>
        <v>0</v>
      </c>
      <c r="N227" s="24">
        <f t="shared" si="150"/>
        <v>0</v>
      </c>
      <c r="O227" s="193"/>
      <c r="P227" s="193"/>
      <c r="Q227" s="193"/>
      <c r="R227" s="24">
        <f t="shared" si="151"/>
        <v>0</v>
      </c>
      <c r="S227" s="24">
        <f t="shared" si="152"/>
        <v>0</v>
      </c>
      <c r="T227" s="193"/>
      <c r="U227" s="193"/>
      <c r="V227" s="193"/>
      <c r="W227" s="24">
        <f t="shared" si="153"/>
        <v>0</v>
      </c>
      <c r="X227" s="24">
        <f t="shared" si="154"/>
        <v>0</v>
      </c>
      <c r="Y227" s="24">
        <f t="shared" si="155"/>
        <v>0</v>
      </c>
      <c r="Z227" s="206">
        <v>373.15</v>
      </c>
      <c r="AA227" s="9">
        <f t="shared" si="156"/>
        <v>0</v>
      </c>
      <c r="AB227" s="34"/>
      <c r="AC227" s="280"/>
    </row>
    <row r="228" spans="1:29" s="36" customFormat="1" ht="34.5" customHeight="1">
      <c r="A228" s="63">
        <v>24</v>
      </c>
      <c r="B228" s="89" t="s">
        <v>191</v>
      </c>
      <c r="C228" s="103" t="s">
        <v>84</v>
      </c>
      <c r="D228" s="2" t="s">
        <v>24</v>
      </c>
      <c r="E228" s="192"/>
      <c r="F228" s="193"/>
      <c r="G228" s="193"/>
      <c r="H228" s="30">
        <f t="shared" si="147"/>
        <v>0</v>
      </c>
      <c r="I228" s="24">
        <f t="shared" si="148"/>
        <v>0</v>
      </c>
      <c r="J228" s="193"/>
      <c r="K228" s="193"/>
      <c r="L228" s="193"/>
      <c r="M228" s="24">
        <f t="shared" si="149"/>
        <v>0</v>
      </c>
      <c r="N228" s="24">
        <f t="shared" si="150"/>
        <v>0</v>
      </c>
      <c r="O228" s="193"/>
      <c r="P228" s="193"/>
      <c r="Q228" s="193"/>
      <c r="R228" s="24">
        <f t="shared" si="151"/>
        <v>0</v>
      </c>
      <c r="S228" s="24">
        <f t="shared" si="152"/>
        <v>0</v>
      </c>
      <c r="T228" s="193"/>
      <c r="U228" s="193"/>
      <c r="V228" s="193"/>
      <c r="W228" s="24">
        <f t="shared" si="153"/>
        <v>0</v>
      </c>
      <c r="X228" s="24">
        <f t="shared" si="154"/>
        <v>0</v>
      </c>
      <c r="Y228" s="24">
        <f t="shared" si="155"/>
        <v>0</v>
      </c>
      <c r="Z228" s="206">
        <v>373.15</v>
      </c>
      <c r="AA228" s="9">
        <f t="shared" si="156"/>
        <v>0</v>
      </c>
      <c r="AB228" s="34"/>
      <c r="AC228" s="280"/>
    </row>
    <row r="229" spans="1:29" s="36" customFormat="1" ht="34.5" customHeight="1">
      <c r="A229" s="68">
        <v>25</v>
      </c>
      <c r="B229" s="89" t="s">
        <v>189</v>
      </c>
      <c r="C229" s="103" t="s">
        <v>85</v>
      </c>
      <c r="D229" s="2" t="s">
        <v>24</v>
      </c>
      <c r="E229" s="192"/>
      <c r="F229" s="193"/>
      <c r="G229" s="193"/>
      <c r="H229" s="30">
        <f t="shared" si="147"/>
        <v>0</v>
      </c>
      <c r="I229" s="24">
        <f t="shared" si="148"/>
        <v>0</v>
      </c>
      <c r="J229" s="193"/>
      <c r="K229" s="193"/>
      <c r="L229" s="193"/>
      <c r="M229" s="24">
        <f t="shared" si="149"/>
        <v>0</v>
      </c>
      <c r="N229" s="24">
        <f t="shared" si="150"/>
        <v>0</v>
      </c>
      <c r="O229" s="193"/>
      <c r="P229" s="193"/>
      <c r="Q229" s="193"/>
      <c r="R229" s="24">
        <f t="shared" si="151"/>
        <v>0</v>
      </c>
      <c r="S229" s="24">
        <f t="shared" si="152"/>
        <v>0</v>
      </c>
      <c r="T229" s="193"/>
      <c r="U229" s="193"/>
      <c r="V229" s="193"/>
      <c r="W229" s="24">
        <f t="shared" si="153"/>
        <v>0</v>
      </c>
      <c r="X229" s="24">
        <f t="shared" si="154"/>
        <v>0</v>
      </c>
      <c r="Y229" s="24">
        <f t="shared" si="155"/>
        <v>0</v>
      </c>
      <c r="Z229" s="206">
        <v>654.37</v>
      </c>
      <c r="AA229" s="9">
        <f t="shared" si="156"/>
        <v>0</v>
      </c>
      <c r="AB229" s="34"/>
      <c r="AC229" s="280"/>
    </row>
    <row r="230" spans="1:29" s="36" customFormat="1" ht="34.5" customHeight="1">
      <c r="A230" s="63">
        <v>26</v>
      </c>
      <c r="B230" s="89" t="s">
        <v>190</v>
      </c>
      <c r="C230" s="103" t="s">
        <v>86</v>
      </c>
      <c r="D230" s="2" t="s">
        <v>24</v>
      </c>
      <c r="E230" s="192"/>
      <c r="F230" s="193"/>
      <c r="G230" s="193"/>
      <c r="H230" s="30">
        <f t="shared" si="147"/>
        <v>0</v>
      </c>
      <c r="I230" s="24">
        <f t="shared" si="148"/>
        <v>0</v>
      </c>
      <c r="J230" s="193"/>
      <c r="K230" s="193"/>
      <c r="L230" s="193"/>
      <c r="M230" s="24">
        <f t="shared" si="149"/>
        <v>0</v>
      </c>
      <c r="N230" s="24">
        <f t="shared" si="150"/>
        <v>0</v>
      </c>
      <c r="O230" s="193"/>
      <c r="P230" s="193"/>
      <c r="Q230" s="193"/>
      <c r="R230" s="24">
        <f t="shared" si="151"/>
        <v>0</v>
      </c>
      <c r="S230" s="24">
        <f t="shared" si="152"/>
        <v>0</v>
      </c>
      <c r="T230" s="193"/>
      <c r="U230" s="193"/>
      <c r="V230" s="193"/>
      <c r="W230" s="24">
        <f t="shared" si="153"/>
        <v>0</v>
      </c>
      <c r="X230" s="24">
        <f t="shared" si="154"/>
        <v>0</v>
      </c>
      <c r="Y230" s="24">
        <f t="shared" si="155"/>
        <v>0</v>
      </c>
      <c r="Z230" s="206">
        <v>654.37</v>
      </c>
      <c r="AA230" s="9">
        <f t="shared" si="156"/>
        <v>0</v>
      </c>
      <c r="AB230" s="34"/>
      <c r="AC230" s="280"/>
    </row>
    <row r="231" spans="1:29" s="36" customFormat="1" ht="34.5" customHeight="1">
      <c r="A231" s="63">
        <v>27</v>
      </c>
      <c r="B231" s="89" t="s">
        <v>188</v>
      </c>
      <c r="C231" s="103" t="s">
        <v>4248</v>
      </c>
      <c r="D231" s="2" t="s">
        <v>24</v>
      </c>
      <c r="E231" s="192"/>
      <c r="F231" s="193"/>
      <c r="G231" s="193"/>
      <c r="H231" s="30">
        <f t="shared" si="147"/>
        <v>0</v>
      </c>
      <c r="I231" s="24">
        <f t="shared" si="148"/>
        <v>0</v>
      </c>
      <c r="J231" s="193"/>
      <c r="K231" s="193"/>
      <c r="L231" s="193"/>
      <c r="M231" s="24">
        <f t="shared" si="149"/>
        <v>0</v>
      </c>
      <c r="N231" s="24">
        <f t="shared" si="150"/>
        <v>0</v>
      </c>
      <c r="O231" s="193"/>
      <c r="P231" s="193"/>
      <c r="Q231" s="193"/>
      <c r="R231" s="24">
        <f t="shared" si="151"/>
        <v>0</v>
      </c>
      <c r="S231" s="24">
        <f t="shared" si="152"/>
        <v>0</v>
      </c>
      <c r="T231" s="193"/>
      <c r="U231" s="193"/>
      <c r="V231" s="193"/>
      <c r="W231" s="24">
        <f t="shared" si="153"/>
        <v>0</v>
      </c>
      <c r="X231" s="24">
        <f t="shared" si="154"/>
        <v>0</v>
      </c>
      <c r="Y231" s="24">
        <f t="shared" si="155"/>
        <v>0</v>
      </c>
      <c r="Z231" s="206">
        <v>654.37</v>
      </c>
      <c r="AA231" s="9">
        <f t="shared" si="156"/>
        <v>0</v>
      </c>
      <c r="AB231" s="34"/>
      <c r="AC231" s="280"/>
    </row>
    <row r="232" spans="1:29" s="36" customFormat="1" ht="34.5" customHeight="1">
      <c r="A232" s="68">
        <v>28</v>
      </c>
      <c r="B232" s="89" t="s">
        <v>185</v>
      </c>
      <c r="C232" s="103" t="s">
        <v>87</v>
      </c>
      <c r="D232" s="2" t="s">
        <v>24</v>
      </c>
      <c r="E232" s="192"/>
      <c r="F232" s="193"/>
      <c r="G232" s="193"/>
      <c r="H232" s="30">
        <f t="shared" si="147"/>
        <v>0</v>
      </c>
      <c r="I232" s="24">
        <f t="shared" si="148"/>
        <v>0</v>
      </c>
      <c r="J232" s="193"/>
      <c r="K232" s="193"/>
      <c r="L232" s="193"/>
      <c r="M232" s="24">
        <f t="shared" si="149"/>
        <v>0</v>
      </c>
      <c r="N232" s="24">
        <f t="shared" si="150"/>
        <v>0</v>
      </c>
      <c r="O232" s="193"/>
      <c r="P232" s="193"/>
      <c r="Q232" s="193"/>
      <c r="R232" s="24">
        <f t="shared" si="151"/>
        <v>0</v>
      </c>
      <c r="S232" s="24">
        <f t="shared" si="152"/>
        <v>0</v>
      </c>
      <c r="T232" s="193"/>
      <c r="U232" s="193"/>
      <c r="V232" s="193"/>
      <c r="W232" s="24">
        <f t="shared" si="153"/>
        <v>0</v>
      </c>
      <c r="X232" s="24">
        <f t="shared" si="154"/>
        <v>0</v>
      </c>
      <c r="Y232" s="24">
        <f t="shared" si="155"/>
        <v>0</v>
      </c>
      <c r="Z232" s="206">
        <v>1292.51</v>
      </c>
      <c r="AA232" s="9">
        <f t="shared" si="156"/>
        <v>0</v>
      </c>
      <c r="AB232" s="34"/>
      <c r="AC232" s="280"/>
    </row>
    <row r="233" spans="1:29" s="36" customFormat="1" ht="34.5" customHeight="1">
      <c r="A233" s="63">
        <v>29</v>
      </c>
      <c r="B233" s="89" t="s">
        <v>183</v>
      </c>
      <c r="C233" s="103" t="s">
        <v>88</v>
      </c>
      <c r="D233" s="2" t="s">
        <v>24</v>
      </c>
      <c r="E233" s="192"/>
      <c r="F233" s="193"/>
      <c r="G233" s="193"/>
      <c r="H233" s="30">
        <f t="shared" si="147"/>
        <v>0</v>
      </c>
      <c r="I233" s="24">
        <f t="shared" si="148"/>
        <v>0</v>
      </c>
      <c r="J233" s="193"/>
      <c r="K233" s="193"/>
      <c r="L233" s="193"/>
      <c r="M233" s="24">
        <f t="shared" si="149"/>
        <v>0</v>
      </c>
      <c r="N233" s="24">
        <f t="shared" si="150"/>
        <v>0</v>
      </c>
      <c r="O233" s="193"/>
      <c r="P233" s="193"/>
      <c r="Q233" s="193"/>
      <c r="R233" s="24">
        <f t="shared" si="151"/>
        <v>0</v>
      </c>
      <c r="S233" s="24">
        <f t="shared" si="152"/>
        <v>0</v>
      </c>
      <c r="T233" s="193"/>
      <c r="U233" s="193"/>
      <c r="V233" s="193"/>
      <c r="W233" s="24">
        <f t="shared" si="153"/>
        <v>0</v>
      </c>
      <c r="X233" s="24">
        <f t="shared" si="154"/>
        <v>0</v>
      </c>
      <c r="Y233" s="24">
        <f t="shared" si="155"/>
        <v>0</v>
      </c>
      <c r="Z233" s="206">
        <v>670.59</v>
      </c>
      <c r="AA233" s="9">
        <f t="shared" si="156"/>
        <v>0</v>
      </c>
      <c r="AB233" s="34"/>
      <c r="AC233" s="280"/>
    </row>
    <row r="234" spans="1:29" s="36" customFormat="1" ht="34.5" customHeight="1">
      <c r="A234" s="63">
        <v>30</v>
      </c>
      <c r="B234" s="89" t="s">
        <v>192</v>
      </c>
      <c r="C234" s="103" t="s">
        <v>89</v>
      </c>
      <c r="D234" s="2" t="s">
        <v>24</v>
      </c>
      <c r="E234" s="192"/>
      <c r="F234" s="193"/>
      <c r="G234" s="193"/>
      <c r="H234" s="30">
        <f t="shared" si="147"/>
        <v>0</v>
      </c>
      <c r="I234" s="24">
        <f t="shared" si="148"/>
        <v>0</v>
      </c>
      <c r="J234" s="193"/>
      <c r="K234" s="193"/>
      <c r="L234" s="193"/>
      <c r="M234" s="24">
        <f t="shared" si="149"/>
        <v>0</v>
      </c>
      <c r="N234" s="24">
        <f t="shared" si="150"/>
        <v>0</v>
      </c>
      <c r="O234" s="193"/>
      <c r="P234" s="193"/>
      <c r="Q234" s="193"/>
      <c r="R234" s="24">
        <f t="shared" si="151"/>
        <v>0</v>
      </c>
      <c r="S234" s="24">
        <f t="shared" si="152"/>
        <v>0</v>
      </c>
      <c r="T234" s="193"/>
      <c r="U234" s="193"/>
      <c r="V234" s="193"/>
      <c r="W234" s="24">
        <f t="shared" si="153"/>
        <v>0</v>
      </c>
      <c r="X234" s="24">
        <f t="shared" si="154"/>
        <v>0</v>
      </c>
      <c r="Y234" s="24">
        <f t="shared" si="155"/>
        <v>0</v>
      </c>
      <c r="Z234" s="206">
        <v>859.87</v>
      </c>
      <c r="AA234" s="9">
        <f t="shared" si="156"/>
        <v>0</v>
      </c>
      <c r="AB234" s="34"/>
      <c r="AC234" s="280"/>
    </row>
    <row r="235" spans="1:29" s="36" customFormat="1" ht="34.5" customHeight="1">
      <c r="A235" s="68">
        <v>31</v>
      </c>
      <c r="B235" s="89" t="s">
        <v>4173</v>
      </c>
      <c r="C235" s="103" t="s">
        <v>4249</v>
      </c>
      <c r="D235" s="2" t="s">
        <v>24</v>
      </c>
      <c r="E235" s="192"/>
      <c r="F235" s="193"/>
      <c r="G235" s="193"/>
      <c r="H235" s="30">
        <f t="shared" si="147"/>
        <v>0</v>
      </c>
      <c r="I235" s="24">
        <f t="shared" si="148"/>
        <v>0</v>
      </c>
      <c r="J235" s="193"/>
      <c r="K235" s="193"/>
      <c r="L235" s="193"/>
      <c r="M235" s="24">
        <f t="shared" si="149"/>
        <v>0</v>
      </c>
      <c r="N235" s="24">
        <f t="shared" si="150"/>
        <v>0</v>
      </c>
      <c r="O235" s="193"/>
      <c r="P235" s="193"/>
      <c r="Q235" s="193"/>
      <c r="R235" s="24">
        <f t="shared" si="151"/>
        <v>0</v>
      </c>
      <c r="S235" s="24">
        <f t="shared" si="152"/>
        <v>0</v>
      </c>
      <c r="T235" s="193"/>
      <c r="U235" s="193"/>
      <c r="V235" s="193"/>
      <c r="W235" s="24">
        <f t="shared" si="153"/>
        <v>0</v>
      </c>
      <c r="X235" s="24">
        <f t="shared" si="154"/>
        <v>0</v>
      </c>
      <c r="Y235" s="24">
        <f t="shared" si="155"/>
        <v>0</v>
      </c>
      <c r="Z235" s="206">
        <v>0</v>
      </c>
      <c r="AA235" s="9">
        <f t="shared" si="156"/>
        <v>0</v>
      </c>
      <c r="AB235" s="34"/>
      <c r="AC235" s="280"/>
    </row>
    <row r="236" spans="1:29" s="36" customFormat="1" ht="34.5" customHeight="1">
      <c r="A236" s="63">
        <v>32</v>
      </c>
      <c r="B236" s="89" t="s">
        <v>4174</v>
      </c>
      <c r="C236" s="103" t="s">
        <v>4250</v>
      </c>
      <c r="D236" s="2" t="s">
        <v>24</v>
      </c>
      <c r="E236" s="192"/>
      <c r="F236" s="193"/>
      <c r="G236" s="193"/>
      <c r="H236" s="30">
        <f t="shared" si="147"/>
        <v>0</v>
      </c>
      <c r="I236" s="24">
        <f t="shared" si="148"/>
        <v>0</v>
      </c>
      <c r="J236" s="193"/>
      <c r="K236" s="193"/>
      <c r="L236" s="193"/>
      <c r="M236" s="24">
        <f t="shared" si="149"/>
        <v>0</v>
      </c>
      <c r="N236" s="24">
        <f t="shared" si="150"/>
        <v>0</v>
      </c>
      <c r="O236" s="193"/>
      <c r="P236" s="193"/>
      <c r="Q236" s="193"/>
      <c r="R236" s="24">
        <f t="shared" si="151"/>
        <v>0</v>
      </c>
      <c r="S236" s="24">
        <f t="shared" si="152"/>
        <v>0</v>
      </c>
      <c r="T236" s="193"/>
      <c r="U236" s="193"/>
      <c r="V236" s="193"/>
      <c r="W236" s="24">
        <f t="shared" si="153"/>
        <v>0</v>
      </c>
      <c r="X236" s="24">
        <f t="shared" si="154"/>
        <v>0</v>
      </c>
      <c r="Y236" s="24">
        <f t="shared" si="155"/>
        <v>0</v>
      </c>
      <c r="Z236" s="206">
        <v>0</v>
      </c>
      <c r="AA236" s="9">
        <f t="shared" si="156"/>
        <v>0</v>
      </c>
      <c r="AB236" s="34"/>
      <c r="AC236" s="280"/>
    </row>
    <row r="237" spans="1:29" s="36" customFormat="1" ht="34.5" customHeight="1">
      <c r="A237" s="63">
        <v>33</v>
      </c>
      <c r="B237" s="89" t="s">
        <v>4175</v>
      </c>
      <c r="C237" s="103" t="s">
        <v>4251</v>
      </c>
      <c r="D237" s="2" t="s">
        <v>24</v>
      </c>
      <c r="E237" s="192"/>
      <c r="F237" s="193"/>
      <c r="G237" s="193"/>
      <c r="H237" s="30">
        <f t="shared" si="147"/>
        <v>0</v>
      </c>
      <c r="I237" s="24">
        <f t="shared" si="148"/>
        <v>0</v>
      </c>
      <c r="J237" s="193"/>
      <c r="K237" s="193"/>
      <c r="L237" s="193"/>
      <c r="M237" s="24">
        <f t="shared" si="149"/>
        <v>0</v>
      </c>
      <c r="N237" s="24">
        <f t="shared" si="150"/>
        <v>0</v>
      </c>
      <c r="O237" s="193"/>
      <c r="P237" s="193"/>
      <c r="Q237" s="193"/>
      <c r="R237" s="24">
        <f t="shared" si="151"/>
        <v>0</v>
      </c>
      <c r="S237" s="24">
        <f t="shared" si="152"/>
        <v>0</v>
      </c>
      <c r="T237" s="193"/>
      <c r="U237" s="193"/>
      <c r="V237" s="193"/>
      <c r="W237" s="24">
        <f t="shared" si="153"/>
        <v>0</v>
      </c>
      <c r="X237" s="24">
        <f t="shared" si="154"/>
        <v>0</v>
      </c>
      <c r="Y237" s="24">
        <f t="shared" si="155"/>
        <v>0</v>
      </c>
      <c r="Z237" s="206">
        <v>0</v>
      </c>
      <c r="AA237" s="9">
        <f t="shared" si="156"/>
        <v>0</v>
      </c>
      <c r="AB237" s="34"/>
      <c r="AC237" s="280"/>
    </row>
    <row r="238" spans="1:29" s="36" customFormat="1" ht="34.5" customHeight="1">
      <c r="A238" s="68">
        <v>34</v>
      </c>
      <c r="B238" s="89" t="s">
        <v>4176</v>
      </c>
      <c r="C238" s="103" t="s">
        <v>4252</v>
      </c>
      <c r="D238" s="2" t="s">
        <v>24</v>
      </c>
      <c r="E238" s="192"/>
      <c r="F238" s="193"/>
      <c r="G238" s="193"/>
      <c r="H238" s="30">
        <f t="shared" si="147"/>
        <v>0</v>
      </c>
      <c r="I238" s="24">
        <f t="shared" si="148"/>
        <v>0</v>
      </c>
      <c r="J238" s="193"/>
      <c r="K238" s="193"/>
      <c r="L238" s="193"/>
      <c r="M238" s="24">
        <f t="shared" si="149"/>
        <v>0</v>
      </c>
      <c r="N238" s="24">
        <f t="shared" si="150"/>
        <v>0</v>
      </c>
      <c r="O238" s="193"/>
      <c r="P238" s="193"/>
      <c r="Q238" s="193"/>
      <c r="R238" s="24">
        <f t="shared" si="151"/>
        <v>0</v>
      </c>
      <c r="S238" s="24">
        <f t="shared" si="152"/>
        <v>0</v>
      </c>
      <c r="T238" s="193"/>
      <c r="U238" s="193"/>
      <c r="V238" s="193"/>
      <c r="W238" s="24">
        <f t="shared" si="153"/>
        <v>0</v>
      </c>
      <c r="X238" s="24">
        <f t="shared" si="154"/>
        <v>0</v>
      </c>
      <c r="Y238" s="24">
        <f t="shared" si="155"/>
        <v>0</v>
      </c>
      <c r="Z238" s="206">
        <v>0</v>
      </c>
      <c r="AA238" s="9">
        <f t="shared" si="156"/>
        <v>0</v>
      </c>
      <c r="AB238" s="34"/>
      <c r="AC238" s="280"/>
    </row>
    <row r="239" spans="1:29" s="36" customFormat="1" ht="34.5" customHeight="1">
      <c r="A239" s="63">
        <v>35</v>
      </c>
      <c r="B239" s="89" t="s">
        <v>195</v>
      </c>
      <c r="C239" s="103" t="s">
        <v>90</v>
      </c>
      <c r="D239" s="2" t="s">
        <v>24</v>
      </c>
      <c r="E239" s="192"/>
      <c r="F239" s="193"/>
      <c r="G239" s="193"/>
      <c r="H239" s="30">
        <f t="shared" si="147"/>
        <v>0</v>
      </c>
      <c r="I239" s="24">
        <f t="shared" si="148"/>
        <v>0</v>
      </c>
      <c r="J239" s="193"/>
      <c r="K239" s="193"/>
      <c r="L239" s="193"/>
      <c r="M239" s="24">
        <f t="shared" si="149"/>
        <v>0</v>
      </c>
      <c r="N239" s="24">
        <f t="shared" si="150"/>
        <v>0</v>
      </c>
      <c r="O239" s="193"/>
      <c r="P239" s="193"/>
      <c r="Q239" s="193"/>
      <c r="R239" s="24">
        <f t="shared" si="151"/>
        <v>0</v>
      </c>
      <c r="S239" s="24">
        <f t="shared" si="152"/>
        <v>0</v>
      </c>
      <c r="T239" s="193"/>
      <c r="U239" s="193"/>
      <c r="V239" s="193"/>
      <c r="W239" s="24">
        <f t="shared" si="153"/>
        <v>0</v>
      </c>
      <c r="X239" s="24">
        <f t="shared" si="154"/>
        <v>0</v>
      </c>
      <c r="Y239" s="24">
        <f t="shared" si="155"/>
        <v>0</v>
      </c>
      <c r="Z239" s="206">
        <v>1616.99</v>
      </c>
      <c r="AA239" s="9">
        <f t="shared" si="156"/>
        <v>0</v>
      </c>
      <c r="AB239" s="34"/>
      <c r="AC239" s="280"/>
    </row>
    <row r="240" spans="1:29" s="36" customFormat="1" ht="34.5" customHeight="1">
      <c r="A240" s="63">
        <v>36</v>
      </c>
      <c r="B240" s="89" t="s">
        <v>208</v>
      </c>
      <c r="C240" s="103" t="s">
        <v>91</v>
      </c>
      <c r="D240" s="2" t="s">
        <v>24</v>
      </c>
      <c r="E240" s="192"/>
      <c r="F240" s="193"/>
      <c r="G240" s="193"/>
      <c r="H240" s="30">
        <f t="shared" si="147"/>
        <v>0</v>
      </c>
      <c r="I240" s="24">
        <f t="shared" si="148"/>
        <v>0</v>
      </c>
      <c r="J240" s="193"/>
      <c r="K240" s="193"/>
      <c r="L240" s="193"/>
      <c r="M240" s="24">
        <f t="shared" si="149"/>
        <v>0</v>
      </c>
      <c r="N240" s="24">
        <f t="shared" si="150"/>
        <v>0</v>
      </c>
      <c r="O240" s="193"/>
      <c r="P240" s="193"/>
      <c r="Q240" s="193"/>
      <c r="R240" s="24">
        <f t="shared" si="151"/>
        <v>0</v>
      </c>
      <c r="S240" s="24">
        <f t="shared" si="152"/>
        <v>0</v>
      </c>
      <c r="T240" s="193"/>
      <c r="U240" s="193"/>
      <c r="V240" s="193"/>
      <c r="W240" s="24">
        <f t="shared" si="153"/>
        <v>0</v>
      </c>
      <c r="X240" s="24">
        <f t="shared" si="154"/>
        <v>0</v>
      </c>
      <c r="Y240" s="24">
        <f t="shared" si="155"/>
        <v>0</v>
      </c>
      <c r="Z240" s="206">
        <v>1222.21</v>
      </c>
      <c r="AA240" s="9">
        <f t="shared" si="156"/>
        <v>0</v>
      </c>
      <c r="AB240" s="34"/>
      <c r="AC240" s="280"/>
    </row>
    <row r="241" spans="1:29" s="36" customFormat="1" ht="34.5" customHeight="1">
      <c r="A241" s="68">
        <v>37</v>
      </c>
      <c r="B241" s="89" t="s">
        <v>209</v>
      </c>
      <c r="C241" s="103" t="s">
        <v>92</v>
      </c>
      <c r="D241" s="2" t="s">
        <v>24</v>
      </c>
      <c r="E241" s="192"/>
      <c r="F241" s="193"/>
      <c r="G241" s="193"/>
      <c r="H241" s="30">
        <f t="shared" si="147"/>
        <v>0</v>
      </c>
      <c r="I241" s="24">
        <f t="shared" si="148"/>
        <v>0</v>
      </c>
      <c r="J241" s="193"/>
      <c r="K241" s="193"/>
      <c r="L241" s="193"/>
      <c r="M241" s="24">
        <f t="shared" si="149"/>
        <v>0</v>
      </c>
      <c r="N241" s="24">
        <f t="shared" si="150"/>
        <v>0</v>
      </c>
      <c r="O241" s="193"/>
      <c r="P241" s="193"/>
      <c r="Q241" s="193"/>
      <c r="R241" s="24">
        <f t="shared" si="151"/>
        <v>0</v>
      </c>
      <c r="S241" s="24">
        <f t="shared" si="152"/>
        <v>0</v>
      </c>
      <c r="T241" s="193"/>
      <c r="U241" s="193"/>
      <c r="V241" s="193"/>
      <c r="W241" s="24">
        <f t="shared" si="153"/>
        <v>0</v>
      </c>
      <c r="X241" s="24">
        <f t="shared" si="154"/>
        <v>0</v>
      </c>
      <c r="Y241" s="24">
        <f t="shared" si="155"/>
        <v>0</v>
      </c>
      <c r="Z241" s="206">
        <v>1227.6199999999999</v>
      </c>
      <c r="AA241" s="9">
        <f t="shared" si="156"/>
        <v>0</v>
      </c>
      <c r="AB241" s="34"/>
      <c r="AC241" s="280"/>
    </row>
    <row r="242" spans="1:29" s="36" customFormat="1" ht="34.5" customHeight="1">
      <c r="A242" s="63">
        <v>38</v>
      </c>
      <c r="B242" s="89" t="s">
        <v>210</v>
      </c>
      <c r="C242" s="103" t="s">
        <v>93</v>
      </c>
      <c r="D242" s="2" t="s">
        <v>24</v>
      </c>
      <c r="E242" s="192"/>
      <c r="F242" s="193"/>
      <c r="G242" s="193"/>
      <c r="H242" s="30">
        <f t="shared" si="147"/>
        <v>0</v>
      </c>
      <c r="I242" s="24">
        <f t="shared" si="148"/>
        <v>0</v>
      </c>
      <c r="J242" s="193"/>
      <c r="K242" s="193"/>
      <c r="L242" s="193"/>
      <c r="M242" s="24">
        <f t="shared" si="149"/>
        <v>0</v>
      </c>
      <c r="N242" s="24">
        <f t="shared" si="150"/>
        <v>0</v>
      </c>
      <c r="O242" s="193"/>
      <c r="P242" s="193"/>
      <c r="Q242" s="193"/>
      <c r="R242" s="24">
        <f t="shared" si="151"/>
        <v>0</v>
      </c>
      <c r="S242" s="24">
        <f t="shared" si="152"/>
        <v>0</v>
      </c>
      <c r="T242" s="193"/>
      <c r="U242" s="193"/>
      <c r="V242" s="193"/>
      <c r="W242" s="24">
        <f t="shared" si="153"/>
        <v>0</v>
      </c>
      <c r="X242" s="24">
        <f t="shared" si="154"/>
        <v>0</v>
      </c>
      <c r="Y242" s="24">
        <f t="shared" si="155"/>
        <v>0</v>
      </c>
      <c r="Z242" s="206">
        <v>1227.6199999999999</v>
      </c>
      <c r="AA242" s="9">
        <f t="shared" si="156"/>
        <v>0</v>
      </c>
      <c r="AB242" s="34"/>
      <c r="AC242" s="280"/>
    </row>
    <row r="243" spans="1:29" s="36" customFormat="1" ht="34.5" customHeight="1">
      <c r="A243" s="63">
        <v>39</v>
      </c>
      <c r="B243" s="89" t="s">
        <v>167</v>
      </c>
      <c r="C243" s="103" t="s">
        <v>94</v>
      </c>
      <c r="D243" s="2" t="s">
        <v>24</v>
      </c>
      <c r="E243" s="192">
        <v>78</v>
      </c>
      <c r="F243" s="193">
        <v>30</v>
      </c>
      <c r="G243" s="193">
        <v>8</v>
      </c>
      <c r="H243" s="30">
        <f t="shared" si="147"/>
        <v>116</v>
      </c>
      <c r="I243" s="24">
        <f t="shared" si="148"/>
        <v>43285.399999999994</v>
      </c>
      <c r="J243" s="193">
        <v>26</v>
      </c>
      <c r="K243" s="193">
        <v>10</v>
      </c>
      <c r="L243" s="193">
        <v>8</v>
      </c>
      <c r="M243" s="24">
        <f t="shared" si="149"/>
        <v>44</v>
      </c>
      <c r="N243" s="24">
        <f t="shared" si="150"/>
        <v>16418.599999999999</v>
      </c>
      <c r="O243" s="193">
        <v>21</v>
      </c>
      <c r="P243" s="193">
        <v>5</v>
      </c>
      <c r="Q243" s="193"/>
      <c r="R243" s="24">
        <f t="shared" si="151"/>
        <v>26</v>
      </c>
      <c r="S243" s="24">
        <f t="shared" si="152"/>
        <v>9701.9</v>
      </c>
      <c r="T243" s="193">
        <v>25</v>
      </c>
      <c r="U243" s="193">
        <v>5</v>
      </c>
      <c r="V243" s="193"/>
      <c r="W243" s="24">
        <f t="shared" si="153"/>
        <v>30</v>
      </c>
      <c r="X243" s="24">
        <f t="shared" si="154"/>
        <v>11194.5</v>
      </c>
      <c r="Y243" s="24">
        <f t="shared" si="155"/>
        <v>216</v>
      </c>
      <c r="Z243" s="206">
        <v>373.15</v>
      </c>
      <c r="AA243" s="9">
        <f t="shared" si="156"/>
        <v>80600.399999999994</v>
      </c>
      <c r="AB243" s="34"/>
      <c r="AC243" s="280"/>
    </row>
    <row r="244" spans="1:29" s="36" customFormat="1" ht="34.5" customHeight="1">
      <c r="A244" s="68">
        <v>40</v>
      </c>
      <c r="B244" s="89" t="s">
        <v>170</v>
      </c>
      <c r="C244" s="103" t="s">
        <v>95</v>
      </c>
      <c r="D244" s="2" t="s">
        <v>24</v>
      </c>
      <c r="E244" s="192">
        <v>61</v>
      </c>
      <c r="F244" s="193">
        <v>20</v>
      </c>
      <c r="G244" s="193">
        <v>8</v>
      </c>
      <c r="H244" s="30">
        <f t="shared" si="147"/>
        <v>89</v>
      </c>
      <c r="I244" s="24">
        <f t="shared" si="148"/>
        <v>33210.35</v>
      </c>
      <c r="J244" s="193">
        <v>8</v>
      </c>
      <c r="K244" s="193">
        <v>5</v>
      </c>
      <c r="L244" s="193">
        <v>8</v>
      </c>
      <c r="M244" s="24">
        <f t="shared" si="149"/>
        <v>21</v>
      </c>
      <c r="N244" s="24">
        <f t="shared" si="150"/>
        <v>7836.15</v>
      </c>
      <c r="O244" s="193">
        <v>9</v>
      </c>
      <c r="P244" s="193">
        <v>5</v>
      </c>
      <c r="Q244" s="193"/>
      <c r="R244" s="24">
        <f t="shared" si="151"/>
        <v>14</v>
      </c>
      <c r="S244" s="24">
        <f t="shared" si="152"/>
        <v>5224.0999999999995</v>
      </c>
      <c r="T244" s="193">
        <v>16</v>
      </c>
      <c r="U244" s="193">
        <v>5</v>
      </c>
      <c r="V244" s="193"/>
      <c r="W244" s="24">
        <f t="shared" si="153"/>
        <v>21</v>
      </c>
      <c r="X244" s="24">
        <f t="shared" si="154"/>
        <v>7836.15</v>
      </c>
      <c r="Y244" s="24">
        <f t="shared" si="155"/>
        <v>145</v>
      </c>
      <c r="Z244" s="206">
        <v>373.15</v>
      </c>
      <c r="AA244" s="9">
        <f t="shared" si="156"/>
        <v>54106.75</v>
      </c>
      <c r="AB244" s="34"/>
      <c r="AC244" s="280"/>
    </row>
    <row r="245" spans="1:29" s="36" customFormat="1" ht="34.5" customHeight="1">
      <c r="A245" s="63">
        <v>41</v>
      </c>
      <c r="B245" s="89" t="s">
        <v>173</v>
      </c>
      <c r="C245" s="103" t="s">
        <v>96</v>
      </c>
      <c r="D245" s="2" t="s">
        <v>24</v>
      </c>
      <c r="E245" s="192">
        <v>50</v>
      </c>
      <c r="F245" s="193">
        <v>20</v>
      </c>
      <c r="G245" s="193"/>
      <c r="H245" s="30">
        <f t="shared" si="147"/>
        <v>70</v>
      </c>
      <c r="I245" s="24">
        <f t="shared" si="148"/>
        <v>26574.799999999999</v>
      </c>
      <c r="J245" s="193"/>
      <c r="K245" s="193"/>
      <c r="L245" s="193"/>
      <c r="M245" s="24">
        <f t="shared" si="149"/>
        <v>0</v>
      </c>
      <c r="N245" s="24">
        <f t="shared" si="150"/>
        <v>0</v>
      </c>
      <c r="O245" s="193">
        <v>6</v>
      </c>
      <c r="P245" s="193"/>
      <c r="Q245" s="193"/>
      <c r="R245" s="24">
        <f t="shared" si="151"/>
        <v>6</v>
      </c>
      <c r="S245" s="24">
        <f t="shared" si="152"/>
        <v>2277.84</v>
      </c>
      <c r="T245" s="193">
        <v>6</v>
      </c>
      <c r="U245" s="193"/>
      <c r="V245" s="193"/>
      <c r="W245" s="24">
        <f t="shared" si="153"/>
        <v>6</v>
      </c>
      <c r="X245" s="24">
        <f t="shared" si="154"/>
        <v>2277.84</v>
      </c>
      <c r="Y245" s="24">
        <f t="shared" si="155"/>
        <v>82</v>
      </c>
      <c r="Z245" s="206">
        <v>379.64</v>
      </c>
      <c r="AA245" s="9">
        <f t="shared" si="156"/>
        <v>31130.48</v>
      </c>
      <c r="AB245" s="34"/>
      <c r="AC245" s="280"/>
    </row>
    <row r="246" spans="1:29" s="36" customFormat="1" ht="34.5" customHeight="1">
      <c r="A246" s="63">
        <v>42</v>
      </c>
      <c r="B246" s="89" t="s">
        <v>174</v>
      </c>
      <c r="C246" s="103" t="s">
        <v>97</v>
      </c>
      <c r="D246" s="2" t="s">
        <v>24</v>
      </c>
      <c r="E246" s="192">
        <v>50</v>
      </c>
      <c r="F246" s="193">
        <v>10</v>
      </c>
      <c r="G246" s="193"/>
      <c r="H246" s="30">
        <f t="shared" si="147"/>
        <v>60</v>
      </c>
      <c r="I246" s="24">
        <f t="shared" si="148"/>
        <v>22778.399999999998</v>
      </c>
      <c r="J246" s="193"/>
      <c r="K246" s="193"/>
      <c r="L246" s="193"/>
      <c r="M246" s="24">
        <f t="shared" si="149"/>
        <v>0</v>
      </c>
      <c r="N246" s="24">
        <f t="shared" si="150"/>
        <v>0</v>
      </c>
      <c r="O246" s="193">
        <v>6</v>
      </c>
      <c r="P246" s="193"/>
      <c r="Q246" s="193"/>
      <c r="R246" s="24">
        <f t="shared" si="151"/>
        <v>6</v>
      </c>
      <c r="S246" s="24">
        <f t="shared" si="152"/>
        <v>2277.84</v>
      </c>
      <c r="T246" s="193">
        <v>6</v>
      </c>
      <c r="U246" s="193"/>
      <c r="V246" s="193"/>
      <c r="W246" s="24">
        <f t="shared" si="153"/>
        <v>6</v>
      </c>
      <c r="X246" s="24">
        <f t="shared" si="154"/>
        <v>2277.84</v>
      </c>
      <c r="Y246" s="24">
        <f t="shared" si="155"/>
        <v>72</v>
      </c>
      <c r="Z246" s="206">
        <v>379.64</v>
      </c>
      <c r="AA246" s="9">
        <f t="shared" si="156"/>
        <v>27334.079999999998</v>
      </c>
      <c r="AB246" s="34"/>
      <c r="AC246" s="280"/>
    </row>
    <row r="247" spans="1:29" s="36" customFormat="1" ht="34.5" customHeight="1">
      <c r="A247" s="68">
        <v>43</v>
      </c>
      <c r="B247" s="89" t="s">
        <v>211</v>
      </c>
      <c r="C247" s="103" t="s">
        <v>98</v>
      </c>
      <c r="D247" s="2" t="s">
        <v>24</v>
      </c>
      <c r="E247" s="192"/>
      <c r="F247" s="193"/>
      <c r="G247" s="193"/>
      <c r="H247" s="30">
        <f t="shared" si="147"/>
        <v>0</v>
      </c>
      <c r="I247" s="24">
        <f t="shared" si="148"/>
        <v>0</v>
      </c>
      <c r="J247" s="193"/>
      <c r="K247" s="193"/>
      <c r="L247" s="193"/>
      <c r="M247" s="24">
        <f t="shared" si="149"/>
        <v>0</v>
      </c>
      <c r="N247" s="24">
        <f t="shared" si="150"/>
        <v>0</v>
      </c>
      <c r="O247" s="193"/>
      <c r="P247" s="193"/>
      <c r="Q247" s="193"/>
      <c r="R247" s="24">
        <f t="shared" si="151"/>
        <v>0</v>
      </c>
      <c r="S247" s="24">
        <f t="shared" si="152"/>
        <v>0</v>
      </c>
      <c r="T247" s="193"/>
      <c r="U247" s="193"/>
      <c r="V247" s="193"/>
      <c r="W247" s="24">
        <f t="shared" si="153"/>
        <v>0</v>
      </c>
      <c r="X247" s="24">
        <f t="shared" si="154"/>
        <v>0</v>
      </c>
      <c r="Y247" s="24">
        <f t="shared" si="155"/>
        <v>0</v>
      </c>
      <c r="Z247" s="206">
        <v>380.72</v>
      </c>
      <c r="AA247" s="9">
        <f t="shared" si="156"/>
        <v>0</v>
      </c>
      <c r="AB247" s="34"/>
      <c r="AC247" s="280"/>
    </row>
    <row r="248" spans="1:29" s="36" customFormat="1" ht="34.5" customHeight="1">
      <c r="A248" s="63">
        <v>44</v>
      </c>
      <c r="B248" s="89" t="s">
        <v>213</v>
      </c>
      <c r="C248" s="103" t="s">
        <v>99</v>
      </c>
      <c r="D248" s="2" t="s">
        <v>24</v>
      </c>
      <c r="E248" s="192"/>
      <c r="F248" s="193"/>
      <c r="G248" s="193"/>
      <c r="H248" s="30">
        <f t="shared" si="147"/>
        <v>0</v>
      </c>
      <c r="I248" s="24">
        <f t="shared" si="148"/>
        <v>0</v>
      </c>
      <c r="J248" s="193"/>
      <c r="K248" s="193"/>
      <c r="L248" s="193"/>
      <c r="M248" s="24">
        <f t="shared" si="149"/>
        <v>0</v>
      </c>
      <c r="N248" s="24">
        <f t="shared" si="150"/>
        <v>0</v>
      </c>
      <c r="O248" s="193"/>
      <c r="P248" s="193"/>
      <c r="Q248" s="193"/>
      <c r="R248" s="24">
        <f t="shared" si="151"/>
        <v>0</v>
      </c>
      <c r="S248" s="24">
        <f t="shared" si="152"/>
        <v>0</v>
      </c>
      <c r="T248" s="193"/>
      <c r="U248" s="193"/>
      <c r="V248" s="193"/>
      <c r="W248" s="24">
        <f t="shared" si="153"/>
        <v>0</v>
      </c>
      <c r="X248" s="24">
        <f t="shared" si="154"/>
        <v>0</v>
      </c>
      <c r="Y248" s="24">
        <f t="shared" si="155"/>
        <v>0</v>
      </c>
      <c r="Z248" s="206">
        <v>259.58</v>
      </c>
      <c r="AA248" s="9">
        <f t="shared" si="156"/>
        <v>0</v>
      </c>
      <c r="AB248" s="34"/>
      <c r="AC248" s="280"/>
    </row>
    <row r="249" spans="1:29" s="36" customFormat="1" ht="34.5" customHeight="1">
      <c r="A249" s="63">
        <v>45</v>
      </c>
      <c r="B249" s="89" t="s">
        <v>214</v>
      </c>
      <c r="C249" s="103" t="s">
        <v>100</v>
      </c>
      <c r="D249" s="2" t="s">
        <v>24</v>
      </c>
      <c r="E249" s="192"/>
      <c r="F249" s="193"/>
      <c r="G249" s="193"/>
      <c r="H249" s="30">
        <f t="shared" si="147"/>
        <v>0</v>
      </c>
      <c r="I249" s="24">
        <f t="shared" si="148"/>
        <v>0</v>
      </c>
      <c r="J249" s="193"/>
      <c r="K249" s="193"/>
      <c r="L249" s="193"/>
      <c r="M249" s="24">
        <f t="shared" si="149"/>
        <v>0</v>
      </c>
      <c r="N249" s="24">
        <f t="shared" si="150"/>
        <v>0</v>
      </c>
      <c r="O249" s="193"/>
      <c r="P249" s="193"/>
      <c r="Q249" s="193"/>
      <c r="R249" s="24">
        <f t="shared" si="151"/>
        <v>0</v>
      </c>
      <c r="S249" s="24">
        <f t="shared" si="152"/>
        <v>0</v>
      </c>
      <c r="T249" s="193"/>
      <c r="U249" s="193"/>
      <c r="V249" s="193"/>
      <c r="W249" s="24">
        <f t="shared" si="153"/>
        <v>0</v>
      </c>
      <c r="X249" s="24">
        <f t="shared" si="154"/>
        <v>0</v>
      </c>
      <c r="Y249" s="24">
        <f t="shared" si="155"/>
        <v>0</v>
      </c>
      <c r="Z249" s="206">
        <v>259.58</v>
      </c>
      <c r="AA249" s="9">
        <f t="shared" si="156"/>
        <v>0</v>
      </c>
      <c r="AB249" s="34"/>
      <c r="AC249" s="280"/>
    </row>
    <row r="250" spans="1:29" s="36" customFormat="1" ht="34.5" customHeight="1">
      <c r="A250" s="68">
        <v>46</v>
      </c>
      <c r="B250" s="89" t="s">
        <v>212</v>
      </c>
      <c r="C250" s="103" t="s">
        <v>101</v>
      </c>
      <c r="D250" s="2" t="s">
        <v>24</v>
      </c>
      <c r="E250" s="192"/>
      <c r="F250" s="193"/>
      <c r="G250" s="193"/>
      <c r="H250" s="30">
        <f t="shared" si="147"/>
        <v>0</v>
      </c>
      <c r="I250" s="24">
        <f t="shared" si="148"/>
        <v>0</v>
      </c>
      <c r="J250" s="193"/>
      <c r="K250" s="193"/>
      <c r="L250" s="193"/>
      <c r="M250" s="24">
        <f t="shared" si="149"/>
        <v>0</v>
      </c>
      <c r="N250" s="24">
        <f t="shared" si="150"/>
        <v>0</v>
      </c>
      <c r="O250" s="193"/>
      <c r="P250" s="193"/>
      <c r="Q250" s="193"/>
      <c r="R250" s="24">
        <f t="shared" si="151"/>
        <v>0</v>
      </c>
      <c r="S250" s="24">
        <f t="shared" si="152"/>
        <v>0</v>
      </c>
      <c r="T250" s="193"/>
      <c r="U250" s="193"/>
      <c r="V250" s="193"/>
      <c r="W250" s="24">
        <f t="shared" si="153"/>
        <v>0</v>
      </c>
      <c r="X250" s="24">
        <f t="shared" si="154"/>
        <v>0</v>
      </c>
      <c r="Y250" s="24">
        <f t="shared" si="155"/>
        <v>0</v>
      </c>
      <c r="Z250" s="206">
        <v>259.58</v>
      </c>
      <c r="AA250" s="9">
        <f t="shared" si="156"/>
        <v>0</v>
      </c>
      <c r="AB250" s="34"/>
      <c r="AC250" s="280"/>
    </row>
    <row r="251" spans="1:29" s="36" customFormat="1" ht="34.5" customHeight="1">
      <c r="A251" s="63">
        <v>47</v>
      </c>
      <c r="B251" s="89" t="s">
        <v>4177</v>
      </c>
      <c r="C251" s="103" t="s">
        <v>4253</v>
      </c>
      <c r="D251" s="2" t="s">
        <v>24</v>
      </c>
      <c r="E251" s="192">
        <v>80</v>
      </c>
      <c r="F251" s="193">
        <v>20</v>
      </c>
      <c r="G251" s="193"/>
      <c r="H251" s="30">
        <f t="shared" si="147"/>
        <v>100</v>
      </c>
      <c r="I251" s="24">
        <f t="shared" si="148"/>
        <v>0</v>
      </c>
      <c r="J251" s="193"/>
      <c r="K251" s="193"/>
      <c r="L251" s="193"/>
      <c r="M251" s="24">
        <f t="shared" si="149"/>
        <v>0</v>
      </c>
      <c r="N251" s="24">
        <f t="shared" si="150"/>
        <v>0</v>
      </c>
      <c r="O251" s="193"/>
      <c r="P251" s="193"/>
      <c r="Q251" s="193"/>
      <c r="R251" s="24">
        <f t="shared" si="151"/>
        <v>0</v>
      </c>
      <c r="S251" s="24">
        <f t="shared" si="152"/>
        <v>0</v>
      </c>
      <c r="T251" s="193"/>
      <c r="U251" s="193"/>
      <c r="V251" s="193"/>
      <c r="W251" s="24">
        <f t="shared" si="153"/>
        <v>0</v>
      </c>
      <c r="X251" s="24">
        <f t="shared" si="154"/>
        <v>0</v>
      </c>
      <c r="Y251" s="24">
        <f t="shared" si="155"/>
        <v>100</v>
      </c>
      <c r="Z251" s="206">
        <v>0</v>
      </c>
      <c r="AA251" s="9">
        <f t="shared" si="156"/>
        <v>0</v>
      </c>
      <c r="AB251" s="34"/>
      <c r="AC251" s="280"/>
    </row>
    <row r="252" spans="1:29" s="36" customFormat="1" ht="34.5" customHeight="1">
      <c r="A252" s="63">
        <v>48</v>
      </c>
      <c r="B252" s="89" t="s">
        <v>4178</v>
      </c>
      <c r="C252" s="103" t="s">
        <v>4254</v>
      </c>
      <c r="D252" s="2" t="s">
        <v>24</v>
      </c>
      <c r="E252" s="192">
        <v>70</v>
      </c>
      <c r="F252" s="193">
        <v>20</v>
      </c>
      <c r="G252" s="193"/>
      <c r="H252" s="30">
        <f t="shared" si="147"/>
        <v>90</v>
      </c>
      <c r="I252" s="24">
        <f t="shared" si="148"/>
        <v>0</v>
      </c>
      <c r="J252" s="193"/>
      <c r="K252" s="193"/>
      <c r="L252" s="193"/>
      <c r="M252" s="24">
        <f t="shared" si="149"/>
        <v>0</v>
      </c>
      <c r="N252" s="24">
        <f t="shared" si="150"/>
        <v>0</v>
      </c>
      <c r="O252" s="193"/>
      <c r="P252" s="193"/>
      <c r="Q252" s="193"/>
      <c r="R252" s="24">
        <f t="shared" si="151"/>
        <v>0</v>
      </c>
      <c r="S252" s="24">
        <f t="shared" si="152"/>
        <v>0</v>
      </c>
      <c r="T252" s="193"/>
      <c r="U252" s="193"/>
      <c r="V252" s="193"/>
      <c r="W252" s="24">
        <f t="shared" si="153"/>
        <v>0</v>
      </c>
      <c r="X252" s="24">
        <f t="shared" si="154"/>
        <v>0</v>
      </c>
      <c r="Y252" s="24">
        <f t="shared" si="155"/>
        <v>90</v>
      </c>
      <c r="Z252" s="206">
        <v>0</v>
      </c>
      <c r="AA252" s="9">
        <f t="shared" si="156"/>
        <v>0</v>
      </c>
      <c r="AB252" s="34"/>
      <c r="AC252" s="280"/>
    </row>
    <row r="253" spans="1:29" s="36" customFormat="1" ht="34.5" customHeight="1">
      <c r="A253" s="68">
        <v>49</v>
      </c>
      <c r="B253" s="89" t="s">
        <v>4179</v>
      </c>
      <c r="C253" s="103" t="s">
        <v>4255</v>
      </c>
      <c r="D253" s="2" t="s">
        <v>24</v>
      </c>
      <c r="E253" s="192"/>
      <c r="F253" s="193"/>
      <c r="G253" s="193"/>
      <c r="H253" s="30">
        <f t="shared" si="147"/>
        <v>0</v>
      </c>
      <c r="I253" s="24">
        <f t="shared" si="148"/>
        <v>0</v>
      </c>
      <c r="J253" s="193"/>
      <c r="K253" s="193"/>
      <c r="L253" s="193"/>
      <c r="M253" s="24">
        <f t="shared" si="149"/>
        <v>0</v>
      </c>
      <c r="N253" s="24">
        <f t="shared" si="150"/>
        <v>0</v>
      </c>
      <c r="O253" s="193"/>
      <c r="P253" s="193"/>
      <c r="Q253" s="193"/>
      <c r="R253" s="24">
        <f t="shared" si="151"/>
        <v>0</v>
      </c>
      <c r="S253" s="24">
        <f t="shared" si="152"/>
        <v>0</v>
      </c>
      <c r="T253" s="193"/>
      <c r="U253" s="193"/>
      <c r="V253" s="193"/>
      <c r="W253" s="24">
        <f t="shared" si="153"/>
        <v>0</v>
      </c>
      <c r="X253" s="24">
        <f t="shared" si="154"/>
        <v>0</v>
      </c>
      <c r="Y253" s="24">
        <f t="shared" si="155"/>
        <v>0</v>
      </c>
      <c r="Z253" s="206">
        <v>0</v>
      </c>
      <c r="AA253" s="9">
        <f t="shared" si="156"/>
        <v>0</v>
      </c>
      <c r="AB253" s="34"/>
      <c r="AC253" s="280"/>
    </row>
    <row r="254" spans="1:29" s="36" customFormat="1" ht="34.5" customHeight="1">
      <c r="A254" s="63">
        <v>50</v>
      </c>
      <c r="B254" s="89" t="s">
        <v>4180</v>
      </c>
      <c r="C254" s="103" t="s">
        <v>4256</v>
      </c>
      <c r="D254" s="2" t="s">
        <v>24</v>
      </c>
      <c r="E254" s="192"/>
      <c r="F254" s="193"/>
      <c r="G254" s="193"/>
      <c r="H254" s="30">
        <f t="shared" si="147"/>
        <v>0</v>
      </c>
      <c r="I254" s="24">
        <f t="shared" si="148"/>
        <v>0</v>
      </c>
      <c r="J254" s="193"/>
      <c r="K254" s="193"/>
      <c r="L254" s="193"/>
      <c r="M254" s="24">
        <f t="shared" si="149"/>
        <v>0</v>
      </c>
      <c r="N254" s="24">
        <f t="shared" si="150"/>
        <v>0</v>
      </c>
      <c r="O254" s="193"/>
      <c r="P254" s="193"/>
      <c r="Q254" s="193"/>
      <c r="R254" s="24">
        <f t="shared" si="151"/>
        <v>0</v>
      </c>
      <c r="S254" s="24">
        <f t="shared" si="152"/>
        <v>0</v>
      </c>
      <c r="T254" s="193"/>
      <c r="U254" s="193"/>
      <c r="V254" s="193"/>
      <c r="W254" s="24">
        <f t="shared" si="153"/>
        <v>0</v>
      </c>
      <c r="X254" s="24">
        <f t="shared" si="154"/>
        <v>0</v>
      </c>
      <c r="Y254" s="24">
        <f t="shared" si="155"/>
        <v>0</v>
      </c>
      <c r="Z254" s="206">
        <v>0</v>
      </c>
      <c r="AA254" s="9">
        <f t="shared" si="156"/>
        <v>0</v>
      </c>
      <c r="AB254" s="34"/>
      <c r="AC254" s="280"/>
    </row>
    <row r="255" spans="1:29" s="36" customFormat="1" ht="34.5" customHeight="1">
      <c r="A255" s="63">
        <v>51</v>
      </c>
      <c r="B255" s="89" t="s">
        <v>4181</v>
      </c>
      <c r="C255" s="103" t="s">
        <v>4257</v>
      </c>
      <c r="D255" s="2" t="s">
        <v>24</v>
      </c>
      <c r="E255" s="192"/>
      <c r="F255" s="193"/>
      <c r="G255" s="193"/>
      <c r="H255" s="30">
        <f t="shared" si="147"/>
        <v>0</v>
      </c>
      <c r="I255" s="24">
        <f t="shared" si="148"/>
        <v>0</v>
      </c>
      <c r="J255" s="193"/>
      <c r="K255" s="193"/>
      <c r="L255" s="193"/>
      <c r="M255" s="24">
        <f t="shared" si="149"/>
        <v>0</v>
      </c>
      <c r="N255" s="24">
        <f t="shared" si="150"/>
        <v>0</v>
      </c>
      <c r="O255" s="193"/>
      <c r="P255" s="193"/>
      <c r="Q255" s="193"/>
      <c r="R255" s="24">
        <f t="shared" si="151"/>
        <v>0</v>
      </c>
      <c r="S255" s="24">
        <f t="shared" si="152"/>
        <v>0</v>
      </c>
      <c r="T255" s="193"/>
      <c r="U255" s="193"/>
      <c r="V255" s="193"/>
      <c r="W255" s="24">
        <f t="shared" si="153"/>
        <v>0</v>
      </c>
      <c r="X255" s="24">
        <f t="shared" si="154"/>
        <v>0</v>
      </c>
      <c r="Y255" s="24">
        <f t="shared" si="155"/>
        <v>0</v>
      </c>
      <c r="Z255" s="206">
        <v>0</v>
      </c>
      <c r="AA255" s="9">
        <f t="shared" si="156"/>
        <v>0</v>
      </c>
      <c r="AB255" s="34"/>
      <c r="AC255" s="280"/>
    </row>
    <row r="256" spans="1:29" s="36" customFormat="1" ht="34.5" customHeight="1">
      <c r="A256" s="68">
        <v>52</v>
      </c>
      <c r="B256" s="89" t="s">
        <v>4182</v>
      </c>
      <c r="C256" s="103" t="s">
        <v>4258</v>
      </c>
      <c r="D256" s="2" t="s">
        <v>24</v>
      </c>
      <c r="E256" s="192"/>
      <c r="F256" s="193"/>
      <c r="G256" s="193"/>
      <c r="H256" s="30">
        <f t="shared" si="147"/>
        <v>0</v>
      </c>
      <c r="I256" s="24">
        <f t="shared" si="148"/>
        <v>0</v>
      </c>
      <c r="J256" s="193"/>
      <c r="K256" s="193"/>
      <c r="L256" s="193"/>
      <c r="M256" s="24">
        <f t="shared" si="149"/>
        <v>0</v>
      </c>
      <c r="N256" s="24">
        <f t="shared" si="150"/>
        <v>0</v>
      </c>
      <c r="O256" s="193"/>
      <c r="P256" s="193"/>
      <c r="Q256" s="193"/>
      <c r="R256" s="24">
        <f t="shared" si="151"/>
        <v>0</v>
      </c>
      <c r="S256" s="24">
        <f t="shared" si="152"/>
        <v>0</v>
      </c>
      <c r="T256" s="193"/>
      <c r="U256" s="193"/>
      <c r="V256" s="193"/>
      <c r="W256" s="24">
        <f t="shared" si="153"/>
        <v>0</v>
      </c>
      <c r="X256" s="24">
        <f t="shared" si="154"/>
        <v>0</v>
      </c>
      <c r="Y256" s="24">
        <f t="shared" si="155"/>
        <v>0</v>
      </c>
      <c r="Z256" s="206">
        <v>0</v>
      </c>
      <c r="AA256" s="9">
        <f t="shared" si="156"/>
        <v>0</v>
      </c>
      <c r="AB256" s="34"/>
      <c r="AC256" s="280"/>
    </row>
    <row r="257" spans="1:29" s="36" customFormat="1" ht="34.5" customHeight="1">
      <c r="A257" s="63">
        <v>53</v>
      </c>
      <c r="B257" s="89" t="s">
        <v>4183</v>
      </c>
      <c r="C257" s="103" t="s">
        <v>4259</v>
      </c>
      <c r="D257" s="2" t="s">
        <v>24</v>
      </c>
      <c r="E257" s="192"/>
      <c r="F257" s="193"/>
      <c r="G257" s="193"/>
      <c r="H257" s="30">
        <f t="shared" si="147"/>
        <v>0</v>
      </c>
      <c r="I257" s="24">
        <f t="shared" si="148"/>
        <v>0</v>
      </c>
      <c r="J257" s="193"/>
      <c r="K257" s="193"/>
      <c r="L257" s="193"/>
      <c r="M257" s="24">
        <f t="shared" si="149"/>
        <v>0</v>
      </c>
      <c r="N257" s="24">
        <f t="shared" si="150"/>
        <v>0</v>
      </c>
      <c r="O257" s="193"/>
      <c r="P257" s="193"/>
      <c r="Q257" s="193"/>
      <c r="R257" s="24">
        <f t="shared" si="151"/>
        <v>0</v>
      </c>
      <c r="S257" s="24">
        <f t="shared" si="152"/>
        <v>0</v>
      </c>
      <c r="T257" s="193"/>
      <c r="U257" s="193"/>
      <c r="V257" s="193"/>
      <c r="W257" s="24">
        <f t="shared" si="153"/>
        <v>0</v>
      </c>
      <c r="X257" s="24">
        <f t="shared" si="154"/>
        <v>0</v>
      </c>
      <c r="Y257" s="24">
        <f t="shared" si="155"/>
        <v>0</v>
      </c>
      <c r="Z257" s="206">
        <v>0</v>
      </c>
      <c r="AA257" s="9">
        <f t="shared" si="156"/>
        <v>0</v>
      </c>
      <c r="AB257" s="34"/>
      <c r="AC257" s="280"/>
    </row>
    <row r="258" spans="1:29" s="36" customFormat="1" ht="34.5" customHeight="1">
      <c r="A258" s="63">
        <v>54</v>
      </c>
      <c r="B258" s="89" t="s">
        <v>4184</v>
      </c>
      <c r="C258" s="103" t="s">
        <v>4260</v>
      </c>
      <c r="D258" s="2" t="s">
        <v>24</v>
      </c>
      <c r="E258" s="192"/>
      <c r="F258" s="193"/>
      <c r="G258" s="193"/>
      <c r="H258" s="30">
        <f t="shared" si="147"/>
        <v>0</v>
      </c>
      <c r="I258" s="24">
        <f t="shared" si="148"/>
        <v>0</v>
      </c>
      <c r="J258" s="193"/>
      <c r="K258" s="193"/>
      <c r="L258" s="193"/>
      <c r="M258" s="24">
        <f t="shared" si="149"/>
        <v>0</v>
      </c>
      <c r="N258" s="24">
        <f t="shared" si="150"/>
        <v>0</v>
      </c>
      <c r="O258" s="193"/>
      <c r="P258" s="193"/>
      <c r="Q258" s="193"/>
      <c r="R258" s="24">
        <f t="shared" si="151"/>
        <v>0</v>
      </c>
      <c r="S258" s="24">
        <f t="shared" si="152"/>
        <v>0</v>
      </c>
      <c r="T258" s="193"/>
      <c r="U258" s="193"/>
      <c r="V258" s="193"/>
      <c r="W258" s="24">
        <f t="shared" si="153"/>
        <v>0</v>
      </c>
      <c r="X258" s="24">
        <f t="shared" si="154"/>
        <v>0</v>
      </c>
      <c r="Y258" s="24">
        <f t="shared" si="155"/>
        <v>0</v>
      </c>
      <c r="Z258" s="206">
        <v>0</v>
      </c>
      <c r="AA258" s="9">
        <f t="shared" si="156"/>
        <v>0</v>
      </c>
      <c r="AB258" s="34"/>
      <c r="AC258" s="280"/>
    </row>
    <row r="259" spans="1:29" s="36" customFormat="1" ht="34.5" customHeight="1">
      <c r="A259" s="68">
        <v>55</v>
      </c>
      <c r="B259" s="89" t="s">
        <v>4185</v>
      </c>
      <c r="C259" s="103" t="s">
        <v>4261</v>
      </c>
      <c r="D259" s="2" t="s">
        <v>24</v>
      </c>
      <c r="E259" s="192"/>
      <c r="F259" s="193"/>
      <c r="G259" s="193"/>
      <c r="H259" s="30">
        <f t="shared" si="147"/>
        <v>0</v>
      </c>
      <c r="I259" s="24">
        <f t="shared" si="148"/>
        <v>0</v>
      </c>
      <c r="J259" s="193"/>
      <c r="K259" s="193"/>
      <c r="L259" s="193"/>
      <c r="M259" s="24">
        <f t="shared" si="149"/>
        <v>0</v>
      </c>
      <c r="N259" s="24">
        <f t="shared" si="150"/>
        <v>0</v>
      </c>
      <c r="O259" s="193"/>
      <c r="P259" s="193"/>
      <c r="Q259" s="193"/>
      <c r="R259" s="24">
        <f t="shared" si="151"/>
        <v>0</v>
      </c>
      <c r="S259" s="24">
        <f t="shared" si="152"/>
        <v>0</v>
      </c>
      <c r="T259" s="193"/>
      <c r="U259" s="193"/>
      <c r="V259" s="193"/>
      <c r="W259" s="24">
        <f t="shared" si="153"/>
        <v>0</v>
      </c>
      <c r="X259" s="24">
        <f t="shared" si="154"/>
        <v>0</v>
      </c>
      <c r="Y259" s="24">
        <f t="shared" si="155"/>
        <v>0</v>
      </c>
      <c r="Z259" s="206">
        <v>0</v>
      </c>
      <c r="AA259" s="9">
        <f t="shared" si="156"/>
        <v>0</v>
      </c>
      <c r="AB259" s="34"/>
      <c r="AC259" s="280"/>
    </row>
    <row r="260" spans="1:29" s="36" customFormat="1" ht="34.5" customHeight="1">
      <c r="A260" s="63">
        <v>56</v>
      </c>
      <c r="B260" s="89" t="s">
        <v>4186</v>
      </c>
      <c r="C260" s="103" t="s">
        <v>4262</v>
      </c>
      <c r="D260" s="2" t="s">
        <v>24</v>
      </c>
      <c r="E260" s="192"/>
      <c r="F260" s="193"/>
      <c r="G260" s="193"/>
      <c r="H260" s="30">
        <f t="shared" si="147"/>
        <v>0</v>
      </c>
      <c r="I260" s="24">
        <f t="shared" si="148"/>
        <v>0</v>
      </c>
      <c r="J260" s="193"/>
      <c r="K260" s="193"/>
      <c r="L260" s="193"/>
      <c r="M260" s="24">
        <f t="shared" si="149"/>
        <v>0</v>
      </c>
      <c r="N260" s="24">
        <f t="shared" si="150"/>
        <v>0</v>
      </c>
      <c r="O260" s="193"/>
      <c r="P260" s="193"/>
      <c r="Q260" s="193"/>
      <c r="R260" s="24">
        <f t="shared" si="151"/>
        <v>0</v>
      </c>
      <c r="S260" s="24">
        <f t="shared" si="152"/>
        <v>0</v>
      </c>
      <c r="T260" s="193"/>
      <c r="U260" s="193"/>
      <c r="V260" s="193"/>
      <c r="W260" s="24">
        <f t="shared" si="153"/>
        <v>0</v>
      </c>
      <c r="X260" s="24">
        <f t="shared" si="154"/>
        <v>0</v>
      </c>
      <c r="Y260" s="24">
        <f t="shared" si="155"/>
        <v>0</v>
      </c>
      <c r="Z260" s="206">
        <v>0</v>
      </c>
      <c r="AA260" s="9">
        <f t="shared" si="156"/>
        <v>0</v>
      </c>
      <c r="AB260" s="34"/>
      <c r="AC260" s="280"/>
    </row>
    <row r="261" spans="1:29" s="36" customFormat="1" ht="34.5" customHeight="1">
      <c r="A261" s="63">
        <v>57</v>
      </c>
      <c r="B261" s="89" t="s">
        <v>4187</v>
      </c>
      <c r="C261" s="103" t="s">
        <v>4263</v>
      </c>
      <c r="D261" s="2" t="s">
        <v>24</v>
      </c>
      <c r="E261" s="192"/>
      <c r="F261" s="193"/>
      <c r="G261" s="193"/>
      <c r="H261" s="30">
        <f t="shared" si="147"/>
        <v>0</v>
      </c>
      <c r="I261" s="24">
        <f t="shared" si="148"/>
        <v>0</v>
      </c>
      <c r="J261" s="193"/>
      <c r="K261" s="193"/>
      <c r="L261" s="193"/>
      <c r="M261" s="24">
        <f t="shared" si="149"/>
        <v>0</v>
      </c>
      <c r="N261" s="24">
        <f t="shared" si="150"/>
        <v>0</v>
      </c>
      <c r="O261" s="193"/>
      <c r="P261" s="193"/>
      <c r="Q261" s="193"/>
      <c r="R261" s="24">
        <f t="shared" si="151"/>
        <v>0</v>
      </c>
      <c r="S261" s="24">
        <f t="shared" si="152"/>
        <v>0</v>
      </c>
      <c r="T261" s="193"/>
      <c r="U261" s="193"/>
      <c r="V261" s="193"/>
      <c r="W261" s="24">
        <f t="shared" si="153"/>
        <v>0</v>
      </c>
      <c r="X261" s="24">
        <f t="shared" si="154"/>
        <v>0</v>
      </c>
      <c r="Y261" s="24">
        <f t="shared" si="155"/>
        <v>0</v>
      </c>
      <c r="Z261" s="206">
        <v>0</v>
      </c>
      <c r="AA261" s="9">
        <f t="shared" si="156"/>
        <v>0</v>
      </c>
      <c r="AB261" s="34"/>
      <c r="AC261" s="280"/>
    </row>
    <row r="262" spans="1:29" s="36" customFormat="1" ht="34.5" customHeight="1">
      <c r="A262" s="68">
        <v>58</v>
      </c>
      <c r="B262" s="89" t="s">
        <v>4188</v>
      </c>
      <c r="C262" s="103" t="s">
        <v>4264</v>
      </c>
      <c r="D262" s="2" t="s">
        <v>24</v>
      </c>
      <c r="E262" s="192"/>
      <c r="F262" s="193"/>
      <c r="G262" s="193"/>
      <c r="H262" s="30">
        <f t="shared" si="147"/>
        <v>0</v>
      </c>
      <c r="I262" s="24">
        <f t="shared" si="148"/>
        <v>0</v>
      </c>
      <c r="J262" s="193"/>
      <c r="K262" s="193"/>
      <c r="L262" s="193"/>
      <c r="M262" s="24">
        <f t="shared" si="149"/>
        <v>0</v>
      </c>
      <c r="N262" s="24">
        <f t="shared" si="150"/>
        <v>0</v>
      </c>
      <c r="O262" s="193"/>
      <c r="P262" s="193"/>
      <c r="Q262" s="193"/>
      <c r="R262" s="24">
        <f t="shared" si="151"/>
        <v>0</v>
      </c>
      <c r="S262" s="24">
        <f t="shared" si="152"/>
        <v>0</v>
      </c>
      <c r="T262" s="193"/>
      <c r="U262" s="193"/>
      <c r="V262" s="193"/>
      <c r="W262" s="24">
        <f t="shared" si="153"/>
        <v>0</v>
      </c>
      <c r="X262" s="24">
        <f t="shared" si="154"/>
        <v>0</v>
      </c>
      <c r="Y262" s="24">
        <f t="shared" si="155"/>
        <v>0</v>
      </c>
      <c r="Z262" s="206">
        <v>0</v>
      </c>
      <c r="AA262" s="9">
        <f t="shared" si="156"/>
        <v>0</v>
      </c>
      <c r="AB262" s="34"/>
      <c r="AC262" s="280"/>
    </row>
    <row r="263" spans="1:29" s="36" customFormat="1" ht="34.5" customHeight="1">
      <c r="A263" s="63">
        <v>59</v>
      </c>
      <c r="B263" s="89" t="s">
        <v>4189</v>
      </c>
      <c r="C263" s="103" t="s">
        <v>4265</v>
      </c>
      <c r="D263" s="2" t="s">
        <v>24</v>
      </c>
      <c r="E263" s="192"/>
      <c r="F263" s="193"/>
      <c r="G263" s="193"/>
      <c r="H263" s="30">
        <f t="shared" si="147"/>
        <v>0</v>
      </c>
      <c r="I263" s="24">
        <f t="shared" si="148"/>
        <v>0</v>
      </c>
      <c r="J263" s="193"/>
      <c r="K263" s="193"/>
      <c r="L263" s="193"/>
      <c r="M263" s="24">
        <f t="shared" si="149"/>
        <v>0</v>
      </c>
      <c r="N263" s="24">
        <f t="shared" si="150"/>
        <v>0</v>
      </c>
      <c r="O263" s="193"/>
      <c r="P263" s="193"/>
      <c r="Q263" s="193"/>
      <c r="R263" s="24">
        <f t="shared" si="151"/>
        <v>0</v>
      </c>
      <c r="S263" s="24">
        <f t="shared" si="152"/>
        <v>0</v>
      </c>
      <c r="T263" s="193"/>
      <c r="U263" s="193"/>
      <c r="V263" s="193"/>
      <c r="W263" s="24">
        <f t="shared" si="153"/>
        <v>0</v>
      </c>
      <c r="X263" s="24">
        <f t="shared" si="154"/>
        <v>0</v>
      </c>
      <c r="Y263" s="24">
        <f t="shared" si="155"/>
        <v>0</v>
      </c>
      <c r="Z263" s="206">
        <v>0</v>
      </c>
      <c r="AA263" s="9">
        <f t="shared" si="156"/>
        <v>0</v>
      </c>
      <c r="AB263" s="34"/>
      <c r="AC263" s="280"/>
    </row>
    <row r="264" spans="1:29" s="36" customFormat="1" ht="34.5" customHeight="1">
      <c r="A264" s="63">
        <v>60</v>
      </c>
      <c r="B264" s="89" t="s">
        <v>4190</v>
      </c>
      <c r="C264" s="103" t="s">
        <v>4266</v>
      </c>
      <c r="D264" s="2" t="s">
        <v>24</v>
      </c>
      <c r="E264" s="192"/>
      <c r="F264" s="193"/>
      <c r="G264" s="193"/>
      <c r="H264" s="30">
        <f t="shared" si="147"/>
        <v>0</v>
      </c>
      <c r="I264" s="24">
        <f t="shared" si="148"/>
        <v>0</v>
      </c>
      <c r="J264" s="193"/>
      <c r="K264" s="193"/>
      <c r="L264" s="193"/>
      <c r="M264" s="24">
        <f t="shared" si="149"/>
        <v>0</v>
      </c>
      <c r="N264" s="24">
        <f t="shared" si="150"/>
        <v>0</v>
      </c>
      <c r="O264" s="193"/>
      <c r="P264" s="193"/>
      <c r="Q264" s="193"/>
      <c r="R264" s="24">
        <f t="shared" si="151"/>
        <v>0</v>
      </c>
      <c r="S264" s="24">
        <f t="shared" si="152"/>
        <v>0</v>
      </c>
      <c r="T264" s="193"/>
      <c r="U264" s="193"/>
      <c r="V264" s="193"/>
      <c r="W264" s="24">
        <f t="shared" si="153"/>
        <v>0</v>
      </c>
      <c r="X264" s="24">
        <f t="shared" si="154"/>
        <v>0</v>
      </c>
      <c r="Y264" s="24">
        <f t="shared" si="155"/>
        <v>0</v>
      </c>
      <c r="Z264" s="206">
        <v>0</v>
      </c>
      <c r="AA264" s="9">
        <f t="shared" si="156"/>
        <v>0</v>
      </c>
      <c r="AB264" s="34"/>
      <c r="AC264" s="280"/>
    </row>
    <row r="265" spans="1:29" s="36" customFormat="1" ht="34.5" customHeight="1">
      <c r="A265" s="68">
        <v>61</v>
      </c>
      <c r="B265" s="89" t="s">
        <v>4191</v>
      </c>
      <c r="C265" s="103" t="s">
        <v>4267</v>
      </c>
      <c r="D265" s="2" t="s">
        <v>24</v>
      </c>
      <c r="E265" s="192"/>
      <c r="F265" s="193"/>
      <c r="G265" s="193"/>
      <c r="H265" s="30">
        <f t="shared" si="147"/>
        <v>0</v>
      </c>
      <c r="I265" s="24">
        <f t="shared" si="148"/>
        <v>0</v>
      </c>
      <c r="J265" s="193"/>
      <c r="K265" s="193"/>
      <c r="L265" s="193"/>
      <c r="M265" s="24">
        <f t="shared" si="149"/>
        <v>0</v>
      </c>
      <c r="N265" s="24">
        <f t="shared" si="150"/>
        <v>0</v>
      </c>
      <c r="O265" s="193"/>
      <c r="P265" s="193"/>
      <c r="Q265" s="193"/>
      <c r="R265" s="24">
        <f t="shared" si="151"/>
        <v>0</v>
      </c>
      <c r="S265" s="24">
        <f t="shared" si="152"/>
        <v>0</v>
      </c>
      <c r="T265" s="193"/>
      <c r="U265" s="193"/>
      <c r="V265" s="193"/>
      <c r="W265" s="24">
        <f t="shared" si="153"/>
        <v>0</v>
      </c>
      <c r="X265" s="24">
        <f t="shared" si="154"/>
        <v>0</v>
      </c>
      <c r="Y265" s="24">
        <f t="shared" si="155"/>
        <v>0</v>
      </c>
      <c r="Z265" s="206">
        <v>0</v>
      </c>
      <c r="AA265" s="9">
        <f t="shared" si="156"/>
        <v>0</v>
      </c>
      <c r="AB265" s="34"/>
      <c r="AC265" s="280"/>
    </row>
    <row r="266" spans="1:29" s="36" customFormat="1" ht="34.5" customHeight="1">
      <c r="A266" s="63">
        <v>62</v>
      </c>
      <c r="B266" s="89" t="s">
        <v>4192</v>
      </c>
      <c r="C266" s="103" t="s">
        <v>4268</v>
      </c>
      <c r="D266" s="2" t="s">
        <v>24</v>
      </c>
      <c r="E266" s="192"/>
      <c r="F266" s="193"/>
      <c r="G266" s="193"/>
      <c r="H266" s="30">
        <f t="shared" si="147"/>
        <v>0</v>
      </c>
      <c r="I266" s="24">
        <f t="shared" si="148"/>
        <v>0</v>
      </c>
      <c r="J266" s="193"/>
      <c r="K266" s="193"/>
      <c r="L266" s="193"/>
      <c r="M266" s="24">
        <f t="shared" si="149"/>
        <v>0</v>
      </c>
      <c r="N266" s="24">
        <f t="shared" si="150"/>
        <v>0</v>
      </c>
      <c r="O266" s="193"/>
      <c r="P266" s="193"/>
      <c r="Q266" s="193"/>
      <c r="R266" s="24">
        <f t="shared" si="151"/>
        <v>0</v>
      </c>
      <c r="S266" s="24">
        <f t="shared" si="152"/>
        <v>0</v>
      </c>
      <c r="T266" s="193"/>
      <c r="U266" s="193"/>
      <c r="V266" s="193"/>
      <c r="W266" s="24">
        <f t="shared" si="153"/>
        <v>0</v>
      </c>
      <c r="X266" s="24">
        <f t="shared" si="154"/>
        <v>0</v>
      </c>
      <c r="Y266" s="24">
        <f t="shared" si="155"/>
        <v>0</v>
      </c>
      <c r="Z266" s="206">
        <v>0</v>
      </c>
      <c r="AA266" s="9">
        <f t="shared" si="156"/>
        <v>0</v>
      </c>
      <c r="AB266" s="34"/>
      <c r="AC266" s="280"/>
    </row>
    <row r="267" spans="1:29" s="36" customFormat="1" ht="34.5" customHeight="1">
      <c r="A267" s="63">
        <v>63</v>
      </c>
      <c r="B267" s="89" t="s">
        <v>4193</v>
      </c>
      <c r="C267" s="103" t="s">
        <v>4269</v>
      </c>
      <c r="D267" s="2" t="s">
        <v>24</v>
      </c>
      <c r="E267" s="192"/>
      <c r="F267" s="193"/>
      <c r="G267" s="193"/>
      <c r="H267" s="30">
        <f t="shared" si="147"/>
        <v>0</v>
      </c>
      <c r="I267" s="24">
        <f t="shared" si="148"/>
        <v>0</v>
      </c>
      <c r="J267" s="193"/>
      <c r="K267" s="193"/>
      <c r="L267" s="193"/>
      <c r="M267" s="24">
        <f t="shared" si="149"/>
        <v>0</v>
      </c>
      <c r="N267" s="24">
        <f t="shared" si="150"/>
        <v>0</v>
      </c>
      <c r="O267" s="193"/>
      <c r="P267" s="193"/>
      <c r="Q267" s="193"/>
      <c r="R267" s="24">
        <f t="shared" si="151"/>
        <v>0</v>
      </c>
      <c r="S267" s="24">
        <f t="shared" si="152"/>
        <v>0</v>
      </c>
      <c r="T267" s="193"/>
      <c r="U267" s="193"/>
      <c r="V267" s="193"/>
      <c r="W267" s="24">
        <f t="shared" si="153"/>
        <v>0</v>
      </c>
      <c r="X267" s="24">
        <f t="shared" si="154"/>
        <v>0</v>
      </c>
      <c r="Y267" s="24">
        <f t="shared" si="155"/>
        <v>0</v>
      </c>
      <c r="Z267" s="206">
        <v>0</v>
      </c>
      <c r="AA267" s="9">
        <f t="shared" si="156"/>
        <v>0</v>
      </c>
      <c r="AB267" s="34"/>
      <c r="AC267" s="280"/>
    </row>
    <row r="268" spans="1:29" s="36" customFormat="1" ht="34.5" customHeight="1">
      <c r="A268" s="68">
        <v>64</v>
      </c>
      <c r="B268" s="89" t="s">
        <v>4194</v>
      </c>
      <c r="C268" s="103" t="s">
        <v>4270</v>
      </c>
      <c r="D268" s="2" t="s">
        <v>24</v>
      </c>
      <c r="E268" s="192"/>
      <c r="F268" s="193"/>
      <c r="G268" s="193"/>
      <c r="H268" s="30">
        <f t="shared" si="147"/>
        <v>0</v>
      </c>
      <c r="I268" s="24">
        <f t="shared" si="148"/>
        <v>0</v>
      </c>
      <c r="J268" s="193"/>
      <c r="K268" s="193"/>
      <c r="L268" s="193"/>
      <c r="M268" s="24">
        <f t="shared" si="149"/>
        <v>0</v>
      </c>
      <c r="N268" s="24">
        <f t="shared" si="150"/>
        <v>0</v>
      </c>
      <c r="O268" s="193"/>
      <c r="P268" s="193"/>
      <c r="Q268" s="193"/>
      <c r="R268" s="24">
        <f t="shared" si="151"/>
        <v>0</v>
      </c>
      <c r="S268" s="24">
        <f t="shared" si="152"/>
        <v>0</v>
      </c>
      <c r="T268" s="193"/>
      <c r="U268" s="193"/>
      <c r="V268" s="193"/>
      <c r="W268" s="24">
        <f t="shared" si="153"/>
        <v>0</v>
      </c>
      <c r="X268" s="24">
        <f t="shared" si="154"/>
        <v>0</v>
      </c>
      <c r="Y268" s="24">
        <f t="shared" si="155"/>
        <v>0</v>
      </c>
      <c r="Z268" s="206">
        <v>0</v>
      </c>
      <c r="AA268" s="9">
        <f t="shared" si="156"/>
        <v>0</v>
      </c>
      <c r="AB268" s="34"/>
      <c r="AC268" s="280"/>
    </row>
    <row r="269" spans="1:29" s="36" customFormat="1" ht="34.5" customHeight="1">
      <c r="A269" s="63">
        <v>65</v>
      </c>
      <c r="B269" s="89" t="s">
        <v>238</v>
      </c>
      <c r="C269" s="103" t="s">
        <v>454</v>
      </c>
      <c r="D269" s="2" t="s">
        <v>24</v>
      </c>
      <c r="E269" s="192">
        <f>38+15</f>
        <v>53</v>
      </c>
      <c r="F269" s="193"/>
      <c r="G269" s="193"/>
      <c r="H269" s="30">
        <f t="shared" si="147"/>
        <v>53</v>
      </c>
      <c r="I269" s="24">
        <f t="shared" si="148"/>
        <v>4230.46</v>
      </c>
      <c r="J269" s="193">
        <v>53</v>
      </c>
      <c r="K269" s="193"/>
      <c r="L269" s="193"/>
      <c r="M269" s="24">
        <f t="shared" si="149"/>
        <v>53</v>
      </c>
      <c r="N269" s="24">
        <f t="shared" si="150"/>
        <v>4230.46</v>
      </c>
      <c r="O269" s="193">
        <v>53</v>
      </c>
      <c r="P269" s="193"/>
      <c r="Q269" s="193"/>
      <c r="R269" s="24">
        <f t="shared" si="151"/>
        <v>53</v>
      </c>
      <c r="S269" s="24">
        <f t="shared" si="152"/>
        <v>4230.46</v>
      </c>
      <c r="T269" s="193">
        <v>43</v>
      </c>
      <c r="U269" s="193"/>
      <c r="V269" s="193"/>
      <c r="W269" s="24">
        <f t="shared" si="153"/>
        <v>43</v>
      </c>
      <c r="X269" s="24">
        <f t="shared" si="154"/>
        <v>3432.2599999999998</v>
      </c>
      <c r="Y269" s="24">
        <f t="shared" si="155"/>
        <v>202</v>
      </c>
      <c r="Z269" s="206">
        <v>79.819999999999993</v>
      </c>
      <c r="AA269" s="9">
        <f t="shared" si="156"/>
        <v>16123.64</v>
      </c>
      <c r="AB269" s="34"/>
      <c r="AC269" s="280"/>
    </row>
    <row r="270" spans="1:29" s="36" customFormat="1" ht="34.5" customHeight="1">
      <c r="A270" s="63">
        <v>66</v>
      </c>
      <c r="B270" s="89" t="s">
        <v>237</v>
      </c>
      <c r="C270" s="103" t="s">
        <v>141</v>
      </c>
      <c r="D270" s="2" t="s">
        <v>24</v>
      </c>
      <c r="E270" s="192"/>
      <c r="F270" s="193"/>
      <c r="G270" s="193"/>
      <c r="H270" s="30">
        <f t="shared" ref="H270:H333" si="157">SUM(E270:G270)</f>
        <v>0</v>
      </c>
      <c r="I270" s="24">
        <f t="shared" ref="I270:I333" si="158">H270*Z270</f>
        <v>0</v>
      </c>
      <c r="J270" s="193"/>
      <c r="K270" s="193"/>
      <c r="L270" s="193"/>
      <c r="M270" s="24">
        <f t="shared" ref="M270:M333" si="159">SUM(J270:L270)</f>
        <v>0</v>
      </c>
      <c r="N270" s="24">
        <f t="shared" ref="N270:N333" si="160">M270*Z270</f>
        <v>0</v>
      </c>
      <c r="O270" s="193"/>
      <c r="P270" s="193"/>
      <c r="Q270" s="193"/>
      <c r="R270" s="24">
        <f t="shared" ref="R270:R333" si="161">SUM(O270:Q270)</f>
        <v>0</v>
      </c>
      <c r="S270" s="24">
        <f t="shared" ref="S270:S333" si="162">R270*Z270</f>
        <v>0</v>
      </c>
      <c r="T270" s="193" t="s">
        <v>8000</v>
      </c>
      <c r="U270" s="193"/>
      <c r="V270" s="193"/>
      <c r="W270" s="24">
        <f t="shared" ref="W270:W333" si="163">SUM(T270:V270)</f>
        <v>0</v>
      </c>
      <c r="X270" s="24">
        <f t="shared" ref="X270:X333" si="164">W270*Z270</f>
        <v>0</v>
      </c>
      <c r="Y270" s="24">
        <f t="shared" ref="Y270:Y333" si="165">H270+M270+R270+W270</f>
        <v>0</v>
      </c>
      <c r="Z270" s="206">
        <v>753.88</v>
      </c>
      <c r="AA270" s="9">
        <f t="shared" ref="AA270:AA333" si="166">Y270*Z270</f>
        <v>0</v>
      </c>
      <c r="AB270" s="34"/>
      <c r="AC270" s="280"/>
    </row>
    <row r="271" spans="1:29" s="36" customFormat="1" ht="34.5" customHeight="1">
      <c r="A271" s="68">
        <v>67</v>
      </c>
      <c r="B271" s="89" t="s">
        <v>243</v>
      </c>
      <c r="C271" s="103" t="s">
        <v>4271</v>
      </c>
      <c r="D271" s="2" t="s">
        <v>24</v>
      </c>
      <c r="E271" s="192">
        <v>16</v>
      </c>
      <c r="F271" s="193"/>
      <c r="G271" s="193">
        <v>4</v>
      </c>
      <c r="H271" s="30">
        <f t="shared" si="157"/>
        <v>20</v>
      </c>
      <c r="I271" s="24">
        <f t="shared" si="158"/>
        <v>1579.1999999999998</v>
      </c>
      <c r="J271" s="193">
        <v>3</v>
      </c>
      <c r="K271" s="193"/>
      <c r="L271" s="193">
        <v>4</v>
      </c>
      <c r="M271" s="24">
        <f t="shared" si="159"/>
        <v>7</v>
      </c>
      <c r="N271" s="24">
        <f t="shared" si="160"/>
        <v>552.71999999999991</v>
      </c>
      <c r="O271" s="193">
        <v>6</v>
      </c>
      <c r="P271" s="193"/>
      <c r="Q271" s="193">
        <v>4</v>
      </c>
      <c r="R271" s="24">
        <f t="shared" si="161"/>
        <v>10</v>
      </c>
      <c r="S271" s="24">
        <f t="shared" si="162"/>
        <v>789.59999999999991</v>
      </c>
      <c r="T271" s="193">
        <v>3</v>
      </c>
      <c r="U271" s="193"/>
      <c r="V271" s="193">
        <v>4</v>
      </c>
      <c r="W271" s="24">
        <f t="shared" si="163"/>
        <v>7</v>
      </c>
      <c r="X271" s="24">
        <f t="shared" si="164"/>
        <v>552.71999999999991</v>
      </c>
      <c r="Y271" s="24">
        <f t="shared" si="165"/>
        <v>44</v>
      </c>
      <c r="Z271" s="206">
        <v>78.959999999999994</v>
      </c>
      <c r="AA271" s="9">
        <f t="shared" si="166"/>
        <v>3474.24</v>
      </c>
      <c r="AB271" s="34"/>
      <c r="AC271" s="280"/>
    </row>
    <row r="272" spans="1:29" s="36" customFormat="1" ht="34.5" customHeight="1">
      <c r="A272" s="63">
        <v>68</v>
      </c>
      <c r="B272" s="89" t="s">
        <v>233</v>
      </c>
      <c r="C272" s="103" t="s">
        <v>102</v>
      </c>
      <c r="D272" s="2" t="s">
        <v>24</v>
      </c>
      <c r="E272" s="192"/>
      <c r="F272" s="193"/>
      <c r="G272" s="193"/>
      <c r="H272" s="30">
        <f t="shared" si="157"/>
        <v>0</v>
      </c>
      <c r="I272" s="24">
        <f t="shared" si="158"/>
        <v>0</v>
      </c>
      <c r="J272" s="193"/>
      <c r="K272" s="193"/>
      <c r="L272" s="193"/>
      <c r="M272" s="24">
        <f t="shared" si="159"/>
        <v>0</v>
      </c>
      <c r="N272" s="24">
        <f t="shared" si="160"/>
        <v>0</v>
      </c>
      <c r="O272" s="193"/>
      <c r="P272" s="193"/>
      <c r="Q272" s="193"/>
      <c r="R272" s="24">
        <f t="shared" si="161"/>
        <v>0</v>
      </c>
      <c r="S272" s="24">
        <f t="shared" si="162"/>
        <v>0</v>
      </c>
      <c r="T272" s="193"/>
      <c r="U272" s="193"/>
      <c r="V272" s="193"/>
      <c r="W272" s="24">
        <f t="shared" si="163"/>
        <v>0</v>
      </c>
      <c r="X272" s="24">
        <f t="shared" si="164"/>
        <v>0</v>
      </c>
      <c r="Y272" s="24">
        <f t="shared" si="165"/>
        <v>0</v>
      </c>
      <c r="Z272" s="206">
        <v>2658.57</v>
      </c>
      <c r="AA272" s="9">
        <f t="shared" si="166"/>
        <v>0</v>
      </c>
      <c r="AB272" s="34"/>
      <c r="AC272" s="280"/>
    </row>
    <row r="273" spans="1:29" s="36" customFormat="1" ht="34.5" customHeight="1">
      <c r="A273" s="63">
        <v>69</v>
      </c>
      <c r="B273" s="89" t="s">
        <v>235</v>
      </c>
      <c r="C273" s="103" t="s">
        <v>103</v>
      </c>
      <c r="D273" s="2" t="s">
        <v>24</v>
      </c>
      <c r="E273" s="192"/>
      <c r="F273" s="193"/>
      <c r="G273" s="193"/>
      <c r="H273" s="30">
        <f t="shared" si="157"/>
        <v>0</v>
      </c>
      <c r="I273" s="24">
        <f t="shared" si="158"/>
        <v>0</v>
      </c>
      <c r="J273" s="193"/>
      <c r="K273" s="193"/>
      <c r="L273" s="193"/>
      <c r="M273" s="24">
        <f t="shared" si="159"/>
        <v>0</v>
      </c>
      <c r="N273" s="24">
        <f t="shared" si="160"/>
        <v>0</v>
      </c>
      <c r="O273" s="193"/>
      <c r="P273" s="193"/>
      <c r="Q273" s="193"/>
      <c r="R273" s="24">
        <f t="shared" si="161"/>
        <v>0</v>
      </c>
      <c r="S273" s="24">
        <f t="shared" si="162"/>
        <v>0</v>
      </c>
      <c r="T273" s="193"/>
      <c r="U273" s="193"/>
      <c r="V273" s="193"/>
      <c r="W273" s="24">
        <f t="shared" si="163"/>
        <v>0</v>
      </c>
      <c r="X273" s="24">
        <f t="shared" si="164"/>
        <v>0</v>
      </c>
      <c r="Y273" s="24">
        <f t="shared" si="165"/>
        <v>0</v>
      </c>
      <c r="Z273" s="206">
        <v>1892.8</v>
      </c>
      <c r="AA273" s="9">
        <f t="shared" si="166"/>
        <v>0</v>
      </c>
      <c r="AB273" s="34"/>
      <c r="AC273" s="280"/>
    </row>
    <row r="274" spans="1:29" s="36" customFormat="1" ht="34.5" customHeight="1">
      <c r="A274" s="68">
        <v>70</v>
      </c>
      <c r="B274" s="89" t="s">
        <v>236</v>
      </c>
      <c r="C274" s="103" t="s">
        <v>104</v>
      </c>
      <c r="D274" s="2" t="s">
        <v>24</v>
      </c>
      <c r="E274" s="192"/>
      <c r="F274" s="193"/>
      <c r="G274" s="193"/>
      <c r="H274" s="30">
        <f t="shared" si="157"/>
        <v>0</v>
      </c>
      <c r="I274" s="24">
        <f t="shared" si="158"/>
        <v>0</v>
      </c>
      <c r="J274" s="193"/>
      <c r="K274" s="193"/>
      <c r="L274" s="193"/>
      <c r="M274" s="24">
        <f t="shared" si="159"/>
        <v>0</v>
      </c>
      <c r="N274" s="24">
        <f t="shared" si="160"/>
        <v>0</v>
      </c>
      <c r="O274" s="193"/>
      <c r="P274" s="193"/>
      <c r="Q274" s="193"/>
      <c r="R274" s="24">
        <f t="shared" si="161"/>
        <v>0</v>
      </c>
      <c r="S274" s="24">
        <f t="shared" si="162"/>
        <v>0</v>
      </c>
      <c r="T274" s="193"/>
      <c r="U274" s="193"/>
      <c r="V274" s="193"/>
      <c r="W274" s="24">
        <f t="shared" si="163"/>
        <v>0</v>
      </c>
      <c r="X274" s="24">
        <f t="shared" si="164"/>
        <v>0</v>
      </c>
      <c r="Y274" s="24">
        <f t="shared" si="165"/>
        <v>0</v>
      </c>
      <c r="Z274" s="206">
        <v>2720.22</v>
      </c>
      <c r="AA274" s="9">
        <f t="shared" si="166"/>
        <v>0</v>
      </c>
      <c r="AB274" s="34"/>
      <c r="AC274" s="280"/>
    </row>
    <row r="275" spans="1:29" s="36" customFormat="1" ht="34.5" customHeight="1">
      <c r="A275" s="63">
        <v>71</v>
      </c>
      <c r="B275" s="89" t="s">
        <v>232</v>
      </c>
      <c r="C275" s="103" t="s">
        <v>105</v>
      </c>
      <c r="D275" s="2" t="s">
        <v>24</v>
      </c>
      <c r="E275" s="192"/>
      <c r="F275" s="193"/>
      <c r="G275" s="193"/>
      <c r="H275" s="30">
        <f t="shared" si="157"/>
        <v>0</v>
      </c>
      <c r="I275" s="24">
        <f t="shared" si="158"/>
        <v>0</v>
      </c>
      <c r="J275" s="193"/>
      <c r="K275" s="193"/>
      <c r="L275" s="193"/>
      <c r="M275" s="24">
        <f t="shared" si="159"/>
        <v>0</v>
      </c>
      <c r="N275" s="24">
        <f t="shared" si="160"/>
        <v>0</v>
      </c>
      <c r="O275" s="193"/>
      <c r="P275" s="193"/>
      <c r="Q275" s="193"/>
      <c r="R275" s="24">
        <f t="shared" si="161"/>
        <v>0</v>
      </c>
      <c r="S275" s="24">
        <f t="shared" si="162"/>
        <v>0</v>
      </c>
      <c r="T275" s="193"/>
      <c r="U275" s="193"/>
      <c r="V275" s="193"/>
      <c r="W275" s="24">
        <f t="shared" si="163"/>
        <v>0</v>
      </c>
      <c r="X275" s="24">
        <f t="shared" si="164"/>
        <v>0</v>
      </c>
      <c r="Y275" s="24">
        <f t="shared" si="165"/>
        <v>0</v>
      </c>
      <c r="Z275" s="206">
        <v>3059.63</v>
      </c>
      <c r="AA275" s="9">
        <f t="shared" si="166"/>
        <v>0</v>
      </c>
      <c r="AB275" s="34"/>
      <c r="AC275" s="280"/>
    </row>
    <row r="276" spans="1:29" s="36" customFormat="1" ht="34.5" customHeight="1">
      <c r="A276" s="63">
        <v>72</v>
      </c>
      <c r="B276" s="89" t="s">
        <v>234</v>
      </c>
      <c r="C276" s="103" t="s">
        <v>4272</v>
      </c>
      <c r="D276" s="2" t="s">
        <v>24</v>
      </c>
      <c r="E276" s="192"/>
      <c r="F276" s="193"/>
      <c r="G276" s="193"/>
      <c r="H276" s="30">
        <f t="shared" si="157"/>
        <v>0</v>
      </c>
      <c r="I276" s="24">
        <f t="shared" si="158"/>
        <v>0</v>
      </c>
      <c r="J276" s="193"/>
      <c r="K276" s="193"/>
      <c r="L276" s="193"/>
      <c r="M276" s="24">
        <f t="shared" si="159"/>
        <v>0</v>
      </c>
      <c r="N276" s="24">
        <f t="shared" si="160"/>
        <v>0</v>
      </c>
      <c r="O276" s="193"/>
      <c r="P276" s="193"/>
      <c r="Q276" s="193"/>
      <c r="R276" s="24">
        <f t="shared" si="161"/>
        <v>0</v>
      </c>
      <c r="S276" s="24">
        <f t="shared" si="162"/>
        <v>0</v>
      </c>
      <c r="T276" s="193"/>
      <c r="U276" s="193"/>
      <c r="V276" s="193"/>
      <c r="W276" s="24">
        <f t="shared" si="163"/>
        <v>0</v>
      </c>
      <c r="X276" s="24">
        <f t="shared" si="164"/>
        <v>0</v>
      </c>
      <c r="Y276" s="24">
        <f t="shared" si="165"/>
        <v>0</v>
      </c>
      <c r="Z276" s="206">
        <v>4460.08</v>
      </c>
      <c r="AA276" s="9">
        <f t="shared" si="166"/>
        <v>0</v>
      </c>
      <c r="AB276" s="34"/>
      <c r="AC276" s="280"/>
    </row>
    <row r="277" spans="1:29" s="36" customFormat="1" ht="34.5" customHeight="1">
      <c r="A277" s="68">
        <v>73</v>
      </c>
      <c r="B277" s="89" t="s">
        <v>171</v>
      </c>
      <c r="C277" s="103" t="s">
        <v>106</v>
      </c>
      <c r="D277" s="2" t="s">
        <v>24</v>
      </c>
      <c r="E277" s="192"/>
      <c r="F277" s="193"/>
      <c r="G277" s="193"/>
      <c r="H277" s="30">
        <f t="shared" si="157"/>
        <v>0</v>
      </c>
      <c r="I277" s="24">
        <f t="shared" si="158"/>
        <v>0</v>
      </c>
      <c r="J277" s="193"/>
      <c r="K277" s="193"/>
      <c r="L277" s="193"/>
      <c r="M277" s="24">
        <f t="shared" si="159"/>
        <v>0</v>
      </c>
      <c r="N277" s="24">
        <f t="shared" si="160"/>
        <v>0</v>
      </c>
      <c r="O277" s="193"/>
      <c r="P277" s="193"/>
      <c r="Q277" s="193"/>
      <c r="R277" s="24">
        <f t="shared" si="161"/>
        <v>0</v>
      </c>
      <c r="S277" s="24">
        <f t="shared" si="162"/>
        <v>0</v>
      </c>
      <c r="T277" s="193"/>
      <c r="U277" s="193"/>
      <c r="V277" s="193"/>
      <c r="W277" s="24">
        <f t="shared" si="163"/>
        <v>0</v>
      </c>
      <c r="X277" s="24">
        <f t="shared" si="164"/>
        <v>0</v>
      </c>
      <c r="Y277" s="24">
        <f t="shared" si="165"/>
        <v>0</v>
      </c>
      <c r="Z277" s="206">
        <v>2914.91</v>
      </c>
      <c r="AA277" s="9">
        <f t="shared" si="166"/>
        <v>0</v>
      </c>
      <c r="AB277" s="34"/>
      <c r="AC277" s="280"/>
    </row>
    <row r="278" spans="1:29" s="36" customFormat="1" ht="34.5" customHeight="1">
      <c r="A278" s="63">
        <v>74</v>
      </c>
      <c r="B278" s="89" t="s">
        <v>187</v>
      </c>
      <c r="C278" s="103" t="s">
        <v>107</v>
      </c>
      <c r="D278" s="2" t="s">
        <v>24</v>
      </c>
      <c r="E278" s="192"/>
      <c r="F278" s="193"/>
      <c r="G278" s="193"/>
      <c r="H278" s="30">
        <f t="shared" si="157"/>
        <v>0</v>
      </c>
      <c r="I278" s="24">
        <f t="shared" si="158"/>
        <v>0</v>
      </c>
      <c r="J278" s="193"/>
      <c r="K278" s="193"/>
      <c r="L278" s="193"/>
      <c r="M278" s="24">
        <f t="shared" si="159"/>
        <v>0</v>
      </c>
      <c r="N278" s="24">
        <f t="shared" si="160"/>
        <v>0</v>
      </c>
      <c r="O278" s="193"/>
      <c r="P278" s="193"/>
      <c r="Q278" s="193"/>
      <c r="R278" s="24">
        <f t="shared" si="161"/>
        <v>0</v>
      </c>
      <c r="S278" s="24">
        <f t="shared" si="162"/>
        <v>0</v>
      </c>
      <c r="T278" s="193"/>
      <c r="U278" s="193"/>
      <c r="V278" s="193"/>
      <c r="W278" s="24">
        <f t="shared" si="163"/>
        <v>0</v>
      </c>
      <c r="X278" s="24">
        <f t="shared" si="164"/>
        <v>0</v>
      </c>
      <c r="Y278" s="24">
        <f t="shared" si="165"/>
        <v>0</v>
      </c>
      <c r="Z278" s="206">
        <v>3444.9</v>
      </c>
      <c r="AA278" s="9">
        <f t="shared" si="166"/>
        <v>0</v>
      </c>
      <c r="AB278" s="34"/>
      <c r="AC278" s="280"/>
    </row>
    <row r="279" spans="1:29" s="36" customFormat="1" ht="34.5" customHeight="1">
      <c r="A279" s="63">
        <v>75</v>
      </c>
      <c r="B279" s="89" t="s">
        <v>179</v>
      </c>
      <c r="C279" s="103" t="s">
        <v>108</v>
      </c>
      <c r="D279" s="2" t="s">
        <v>24</v>
      </c>
      <c r="E279" s="192"/>
      <c r="F279" s="193"/>
      <c r="G279" s="193"/>
      <c r="H279" s="30">
        <f t="shared" si="157"/>
        <v>0</v>
      </c>
      <c r="I279" s="24">
        <f t="shared" si="158"/>
        <v>0</v>
      </c>
      <c r="J279" s="193"/>
      <c r="K279" s="193"/>
      <c r="L279" s="193"/>
      <c r="M279" s="24">
        <f t="shared" si="159"/>
        <v>0</v>
      </c>
      <c r="N279" s="24">
        <f t="shared" si="160"/>
        <v>0</v>
      </c>
      <c r="O279" s="193"/>
      <c r="P279" s="193"/>
      <c r="Q279" s="193"/>
      <c r="R279" s="24">
        <f t="shared" si="161"/>
        <v>0</v>
      </c>
      <c r="S279" s="24">
        <f t="shared" si="162"/>
        <v>0</v>
      </c>
      <c r="T279" s="193"/>
      <c r="U279" s="193"/>
      <c r="V279" s="193"/>
      <c r="W279" s="24">
        <f t="shared" si="163"/>
        <v>0</v>
      </c>
      <c r="X279" s="24">
        <f t="shared" si="164"/>
        <v>0</v>
      </c>
      <c r="Y279" s="24">
        <f t="shared" si="165"/>
        <v>0</v>
      </c>
      <c r="Z279" s="206">
        <v>7024.99</v>
      </c>
      <c r="AA279" s="9">
        <f t="shared" si="166"/>
        <v>0</v>
      </c>
      <c r="AB279" s="34"/>
      <c r="AC279" s="280"/>
    </row>
    <row r="280" spans="1:29" s="36" customFormat="1" ht="34.5" customHeight="1">
      <c r="A280" s="68">
        <v>76</v>
      </c>
      <c r="B280" s="89" t="s">
        <v>177</v>
      </c>
      <c r="C280" s="103" t="s">
        <v>450</v>
      </c>
      <c r="D280" s="2" t="s">
        <v>24</v>
      </c>
      <c r="E280" s="192"/>
      <c r="F280" s="193"/>
      <c r="G280" s="193"/>
      <c r="H280" s="30">
        <f t="shared" si="157"/>
        <v>0</v>
      </c>
      <c r="I280" s="24">
        <f t="shared" si="158"/>
        <v>0</v>
      </c>
      <c r="J280" s="193"/>
      <c r="K280" s="193"/>
      <c r="L280" s="193"/>
      <c r="M280" s="24">
        <f t="shared" si="159"/>
        <v>0</v>
      </c>
      <c r="N280" s="24">
        <f t="shared" si="160"/>
        <v>0</v>
      </c>
      <c r="O280" s="193"/>
      <c r="P280" s="193"/>
      <c r="Q280" s="193"/>
      <c r="R280" s="24">
        <f t="shared" si="161"/>
        <v>0</v>
      </c>
      <c r="S280" s="24">
        <f t="shared" si="162"/>
        <v>0</v>
      </c>
      <c r="T280" s="193"/>
      <c r="U280" s="193"/>
      <c r="V280" s="193"/>
      <c r="W280" s="24">
        <f t="shared" si="163"/>
        <v>0</v>
      </c>
      <c r="X280" s="24">
        <f t="shared" si="164"/>
        <v>0</v>
      </c>
      <c r="Y280" s="24">
        <f t="shared" si="165"/>
        <v>0</v>
      </c>
      <c r="Z280" s="206">
        <v>3239.39</v>
      </c>
      <c r="AA280" s="9">
        <f t="shared" si="166"/>
        <v>0</v>
      </c>
      <c r="AB280" s="34"/>
      <c r="AC280" s="280"/>
    </row>
    <row r="281" spans="1:29" s="36" customFormat="1" ht="34.5" customHeight="1">
      <c r="A281" s="63">
        <v>77</v>
      </c>
      <c r="B281" s="89" t="s">
        <v>163</v>
      </c>
      <c r="C281" s="103" t="s">
        <v>109</v>
      </c>
      <c r="D281" s="2" t="s">
        <v>24</v>
      </c>
      <c r="E281" s="192"/>
      <c r="F281" s="193"/>
      <c r="G281" s="193"/>
      <c r="H281" s="30">
        <f t="shared" si="157"/>
        <v>0</v>
      </c>
      <c r="I281" s="24">
        <f t="shared" si="158"/>
        <v>0</v>
      </c>
      <c r="J281" s="193"/>
      <c r="K281" s="193"/>
      <c r="L281" s="193"/>
      <c r="M281" s="24">
        <f t="shared" si="159"/>
        <v>0</v>
      </c>
      <c r="N281" s="24">
        <f t="shared" si="160"/>
        <v>0</v>
      </c>
      <c r="O281" s="193"/>
      <c r="P281" s="193"/>
      <c r="Q281" s="193"/>
      <c r="R281" s="24">
        <f t="shared" si="161"/>
        <v>0</v>
      </c>
      <c r="S281" s="24">
        <f t="shared" si="162"/>
        <v>0</v>
      </c>
      <c r="T281" s="193"/>
      <c r="U281" s="193"/>
      <c r="V281" s="193"/>
      <c r="W281" s="24">
        <f t="shared" si="163"/>
        <v>0</v>
      </c>
      <c r="X281" s="24">
        <f t="shared" si="164"/>
        <v>0</v>
      </c>
      <c r="Y281" s="24">
        <f t="shared" si="165"/>
        <v>0</v>
      </c>
      <c r="Z281" s="206">
        <v>3009.01</v>
      </c>
      <c r="AA281" s="9">
        <f t="shared" si="166"/>
        <v>0</v>
      </c>
      <c r="AB281" s="34"/>
      <c r="AC281" s="280"/>
    </row>
    <row r="282" spans="1:29" s="36" customFormat="1" ht="34.5" customHeight="1">
      <c r="A282" s="63">
        <v>78</v>
      </c>
      <c r="B282" s="89" t="s">
        <v>196</v>
      </c>
      <c r="C282" s="103" t="s">
        <v>110</v>
      </c>
      <c r="D282" s="2" t="s">
        <v>24</v>
      </c>
      <c r="E282" s="192"/>
      <c r="F282" s="193"/>
      <c r="G282" s="193"/>
      <c r="H282" s="30">
        <f t="shared" si="157"/>
        <v>0</v>
      </c>
      <c r="I282" s="24">
        <f t="shared" si="158"/>
        <v>0</v>
      </c>
      <c r="J282" s="193"/>
      <c r="K282" s="193"/>
      <c r="L282" s="193"/>
      <c r="M282" s="24">
        <f t="shared" si="159"/>
        <v>0</v>
      </c>
      <c r="N282" s="24">
        <f t="shared" si="160"/>
        <v>0</v>
      </c>
      <c r="O282" s="193"/>
      <c r="P282" s="193"/>
      <c r="Q282" s="193"/>
      <c r="R282" s="24">
        <f t="shared" si="161"/>
        <v>0</v>
      </c>
      <c r="S282" s="24">
        <f t="shared" si="162"/>
        <v>0</v>
      </c>
      <c r="T282" s="193"/>
      <c r="U282" s="193"/>
      <c r="V282" s="193"/>
      <c r="W282" s="24">
        <f t="shared" si="163"/>
        <v>0</v>
      </c>
      <c r="X282" s="24">
        <f t="shared" si="164"/>
        <v>0</v>
      </c>
      <c r="Y282" s="24">
        <f t="shared" si="165"/>
        <v>0</v>
      </c>
      <c r="Z282" s="206">
        <v>2482.27</v>
      </c>
      <c r="AA282" s="9">
        <f t="shared" si="166"/>
        <v>0</v>
      </c>
      <c r="AB282" s="34"/>
      <c r="AC282" s="280"/>
    </row>
    <row r="283" spans="1:29" s="36" customFormat="1" ht="34.5" customHeight="1">
      <c r="A283" s="68">
        <v>79</v>
      </c>
      <c r="B283" s="89" t="s">
        <v>205</v>
      </c>
      <c r="C283" s="103" t="s">
        <v>111</v>
      </c>
      <c r="D283" s="2" t="s">
        <v>24</v>
      </c>
      <c r="E283" s="192"/>
      <c r="F283" s="193"/>
      <c r="G283" s="193"/>
      <c r="H283" s="30">
        <f t="shared" si="157"/>
        <v>0</v>
      </c>
      <c r="I283" s="24">
        <f t="shared" si="158"/>
        <v>0</v>
      </c>
      <c r="J283" s="193"/>
      <c r="K283" s="193"/>
      <c r="L283" s="193"/>
      <c r="M283" s="24">
        <f t="shared" si="159"/>
        <v>0</v>
      </c>
      <c r="N283" s="24">
        <f t="shared" si="160"/>
        <v>0</v>
      </c>
      <c r="O283" s="193"/>
      <c r="P283" s="193"/>
      <c r="Q283" s="193"/>
      <c r="R283" s="24">
        <f t="shared" si="161"/>
        <v>0</v>
      </c>
      <c r="S283" s="24">
        <f t="shared" si="162"/>
        <v>0</v>
      </c>
      <c r="T283" s="193"/>
      <c r="U283" s="193"/>
      <c r="V283" s="193"/>
      <c r="W283" s="24">
        <f t="shared" si="163"/>
        <v>0</v>
      </c>
      <c r="X283" s="24">
        <f t="shared" si="164"/>
        <v>0</v>
      </c>
      <c r="Y283" s="24">
        <f t="shared" si="165"/>
        <v>0</v>
      </c>
      <c r="Z283" s="206">
        <v>2590.4299999999998</v>
      </c>
      <c r="AA283" s="9">
        <f t="shared" si="166"/>
        <v>0</v>
      </c>
      <c r="AB283" s="34"/>
      <c r="AC283" s="280"/>
    </row>
    <row r="284" spans="1:29" s="36" customFormat="1" ht="34.5" customHeight="1">
      <c r="A284" s="63">
        <v>80</v>
      </c>
      <c r="B284" s="89" t="s">
        <v>204</v>
      </c>
      <c r="C284" s="103" t="s">
        <v>112</v>
      </c>
      <c r="D284" s="2" t="s">
        <v>24</v>
      </c>
      <c r="E284" s="192"/>
      <c r="F284" s="193"/>
      <c r="G284" s="193"/>
      <c r="H284" s="30">
        <f t="shared" si="157"/>
        <v>0</v>
      </c>
      <c r="I284" s="24">
        <f t="shared" si="158"/>
        <v>0</v>
      </c>
      <c r="J284" s="193"/>
      <c r="K284" s="193"/>
      <c r="L284" s="193"/>
      <c r="M284" s="24">
        <f t="shared" si="159"/>
        <v>0</v>
      </c>
      <c r="N284" s="24">
        <f t="shared" si="160"/>
        <v>0</v>
      </c>
      <c r="O284" s="193"/>
      <c r="P284" s="193"/>
      <c r="Q284" s="193"/>
      <c r="R284" s="24">
        <f t="shared" si="161"/>
        <v>0</v>
      </c>
      <c r="S284" s="24">
        <f t="shared" si="162"/>
        <v>0</v>
      </c>
      <c r="T284" s="193"/>
      <c r="U284" s="193"/>
      <c r="V284" s="193"/>
      <c r="W284" s="24">
        <f t="shared" si="163"/>
        <v>0</v>
      </c>
      <c r="X284" s="24">
        <f t="shared" si="164"/>
        <v>0</v>
      </c>
      <c r="Y284" s="24">
        <f t="shared" si="165"/>
        <v>0</v>
      </c>
      <c r="Z284" s="206">
        <v>2590.4299999999998</v>
      </c>
      <c r="AA284" s="9">
        <f t="shared" si="166"/>
        <v>0</v>
      </c>
      <c r="AB284" s="34"/>
      <c r="AC284" s="280"/>
    </row>
    <row r="285" spans="1:29" s="36" customFormat="1" ht="34.5" customHeight="1">
      <c r="A285" s="63">
        <v>81</v>
      </c>
      <c r="B285" s="89" t="s">
        <v>206</v>
      </c>
      <c r="C285" s="103" t="s">
        <v>113</v>
      </c>
      <c r="D285" s="2" t="s">
        <v>24</v>
      </c>
      <c r="E285" s="192"/>
      <c r="F285" s="193"/>
      <c r="G285" s="193"/>
      <c r="H285" s="30">
        <f t="shared" si="157"/>
        <v>0</v>
      </c>
      <c r="I285" s="24">
        <f t="shared" si="158"/>
        <v>0</v>
      </c>
      <c r="J285" s="193"/>
      <c r="K285" s="193"/>
      <c r="L285" s="193"/>
      <c r="M285" s="24">
        <f t="shared" si="159"/>
        <v>0</v>
      </c>
      <c r="N285" s="24">
        <f t="shared" si="160"/>
        <v>0</v>
      </c>
      <c r="O285" s="193"/>
      <c r="P285" s="193"/>
      <c r="Q285" s="193"/>
      <c r="R285" s="24">
        <f t="shared" si="161"/>
        <v>0</v>
      </c>
      <c r="S285" s="24">
        <f t="shared" si="162"/>
        <v>0</v>
      </c>
      <c r="T285" s="193"/>
      <c r="U285" s="193"/>
      <c r="V285" s="193"/>
      <c r="W285" s="24">
        <f t="shared" si="163"/>
        <v>0</v>
      </c>
      <c r="X285" s="24">
        <f t="shared" si="164"/>
        <v>0</v>
      </c>
      <c r="Y285" s="24">
        <f t="shared" si="165"/>
        <v>0</v>
      </c>
      <c r="Z285" s="206">
        <v>2590.4299999999998</v>
      </c>
      <c r="AA285" s="9">
        <f t="shared" si="166"/>
        <v>0</v>
      </c>
      <c r="AB285" s="34"/>
      <c r="AC285" s="280"/>
    </row>
    <row r="286" spans="1:29" s="36" customFormat="1" ht="34.5" customHeight="1">
      <c r="A286" s="68">
        <v>82</v>
      </c>
      <c r="B286" s="89" t="s">
        <v>201</v>
      </c>
      <c r="C286" s="103" t="s">
        <v>114</v>
      </c>
      <c r="D286" s="2" t="s">
        <v>24</v>
      </c>
      <c r="E286" s="192"/>
      <c r="F286" s="193"/>
      <c r="G286" s="193"/>
      <c r="H286" s="30">
        <f t="shared" si="157"/>
        <v>0</v>
      </c>
      <c r="I286" s="24">
        <f t="shared" si="158"/>
        <v>0</v>
      </c>
      <c r="J286" s="193"/>
      <c r="K286" s="193"/>
      <c r="L286" s="193"/>
      <c r="M286" s="24">
        <f t="shared" si="159"/>
        <v>0</v>
      </c>
      <c r="N286" s="24">
        <f t="shared" si="160"/>
        <v>0</v>
      </c>
      <c r="O286" s="193"/>
      <c r="P286" s="193"/>
      <c r="Q286" s="193"/>
      <c r="R286" s="24">
        <f t="shared" si="161"/>
        <v>0</v>
      </c>
      <c r="S286" s="24">
        <f t="shared" si="162"/>
        <v>0</v>
      </c>
      <c r="T286" s="193"/>
      <c r="U286" s="193"/>
      <c r="V286" s="193"/>
      <c r="W286" s="24">
        <f t="shared" si="163"/>
        <v>0</v>
      </c>
      <c r="X286" s="24">
        <f t="shared" si="164"/>
        <v>0</v>
      </c>
      <c r="Y286" s="24">
        <f t="shared" si="165"/>
        <v>0</v>
      </c>
      <c r="Z286" s="206">
        <v>2968.99</v>
      </c>
      <c r="AA286" s="9">
        <f t="shared" si="166"/>
        <v>0</v>
      </c>
      <c r="AB286" s="34"/>
      <c r="AC286" s="280"/>
    </row>
    <row r="287" spans="1:29" s="36" customFormat="1" ht="34.5" customHeight="1">
      <c r="A287" s="63">
        <v>83</v>
      </c>
      <c r="B287" s="89" t="s">
        <v>200</v>
      </c>
      <c r="C287" s="103" t="s">
        <v>115</v>
      </c>
      <c r="D287" s="2" t="s">
        <v>24</v>
      </c>
      <c r="E287" s="192"/>
      <c r="F287" s="193"/>
      <c r="G287" s="193"/>
      <c r="H287" s="30">
        <f t="shared" si="157"/>
        <v>0</v>
      </c>
      <c r="I287" s="24">
        <f t="shared" si="158"/>
        <v>0</v>
      </c>
      <c r="J287" s="193"/>
      <c r="K287" s="193"/>
      <c r="L287" s="193"/>
      <c r="M287" s="24">
        <f t="shared" si="159"/>
        <v>0</v>
      </c>
      <c r="N287" s="24">
        <f t="shared" si="160"/>
        <v>0</v>
      </c>
      <c r="O287" s="193"/>
      <c r="P287" s="193"/>
      <c r="Q287" s="193"/>
      <c r="R287" s="24">
        <f t="shared" si="161"/>
        <v>0</v>
      </c>
      <c r="S287" s="24">
        <f t="shared" si="162"/>
        <v>0</v>
      </c>
      <c r="T287" s="193"/>
      <c r="U287" s="193"/>
      <c r="V287" s="193"/>
      <c r="W287" s="24">
        <f t="shared" si="163"/>
        <v>0</v>
      </c>
      <c r="X287" s="24">
        <f t="shared" si="164"/>
        <v>0</v>
      </c>
      <c r="Y287" s="24">
        <f t="shared" si="165"/>
        <v>0</v>
      </c>
      <c r="Z287" s="206">
        <v>3131.23</v>
      </c>
      <c r="AA287" s="9">
        <f t="shared" si="166"/>
        <v>0</v>
      </c>
      <c r="AB287" s="34"/>
      <c r="AC287" s="280"/>
    </row>
    <row r="288" spans="1:29" s="36" customFormat="1" ht="34.5" customHeight="1">
      <c r="A288" s="63">
        <v>84</v>
      </c>
      <c r="B288" s="89" t="s">
        <v>202</v>
      </c>
      <c r="C288" s="103" t="s">
        <v>116</v>
      </c>
      <c r="D288" s="2" t="s">
        <v>24</v>
      </c>
      <c r="E288" s="192"/>
      <c r="F288" s="193"/>
      <c r="G288" s="193"/>
      <c r="H288" s="30">
        <f t="shared" si="157"/>
        <v>0</v>
      </c>
      <c r="I288" s="24">
        <f t="shared" si="158"/>
        <v>0</v>
      </c>
      <c r="J288" s="193"/>
      <c r="K288" s="193"/>
      <c r="L288" s="193"/>
      <c r="M288" s="24">
        <f t="shared" si="159"/>
        <v>0</v>
      </c>
      <c r="N288" s="24">
        <f t="shared" si="160"/>
        <v>0</v>
      </c>
      <c r="O288" s="193"/>
      <c r="P288" s="193"/>
      <c r="Q288" s="193"/>
      <c r="R288" s="24">
        <f t="shared" si="161"/>
        <v>0</v>
      </c>
      <c r="S288" s="24">
        <f t="shared" si="162"/>
        <v>0</v>
      </c>
      <c r="T288" s="193"/>
      <c r="U288" s="193"/>
      <c r="V288" s="193"/>
      <c r="W288" s="24">
        <f t="shared" si="163"/>
        <v>0</v>
      </c>
      <c r="X288" s="24">
        <f t="shared" si="164"/>
        <v>0</v>
      </c>
      <c r="Y288" s="24">
        <f t="shared" si="165"/>
        <v>0</v>
      </c>
      <c r="Z288" s="206">
        <v>3131.23</v>
      </c>
      <c r="AA288" s="9">
        <f t="shared" si="166"/>
        <v>0</v>
      </c>
      <c r="AB288" s="34"/>
      <c r="AC288" s="280"/>
    </row>
    <row r="289" spans="1:29" s="36" customFormat="1" ht="34.5" customHeight="1">
      <c r="A289" s="68">
        <v>85</v>
      </c>
      <c r="B289" s="89" t="s">
        <v>207</v>
      </c>
      <c r="C289" s="103" t="s">
        <v>117</v>
      </c>
      <c r="D289" s="2" t="s">
        <v>24</v>
      </c>
      <c r="E289" s="192"/>
      <c r="F289" s="193"/>
      <c r="G289" s="193"/>
      <c r="H289" s="30">
        <f t="shared" si="157"/>
        <v>0</v>
      </c>
      <c r="I289" s="24">
        <f t="shared" si="158"/>
        <v>0</v>
      </c>
      <c r="J289" s="193"/>
      <c r="K289" s="193"/>
      <c r="L289" s="193"/>
      <c r="M289" s="24">
        <f t="shared" si="159"/>
        <v>0</v>
      </c>
      <c r="N289" s="24">
        <f t="shared" si="160"/>
        <v>0</v>
      </c>
      <c r="O289" s="193"/>
      <c r="P289" s="193"/>
      <c r="Q289" s="193"/>
      <c r="R289" s="24">
        <f t="shared" si="161"/>
        <v>0</v>
      </c>
      <c r="S289" s="24">
        <f t="shared" si="162"/>
        <v>0</v>
      </c>
      <c r="T289" s="193"/>
      <c r="U289" s="193"/>
      <c r="V289" s="193"/>
      <c r="W289" s="24">
        <f t="shared" si="163"/>
        <v>0</v>
      </c>
      <c r="X289" s="24">
        <f t="shared" si="164"/>
        <v>0</v>
      </c>
      <c r="Y289" s="24">
        <f t="shared" si="165"/>
        <v>0</v>
      </c>
      <c r="Z289" s="206">
        <v>3131.23</v>
      </c>
      <c r="AA289" s="9">
        <f t="shared" si="166"/>
        <v>0</v>
      </c>
      <c r="AB289" s="34"/>
      <c r="AC289" s="280"/>
    </row>
    <row r="290" spans="1:29" s="36" customFormat="1" ht="34.5" customHeight="1">
      <c r="A290" s="63">
        <v>86</v>
      </c>
      <c r="B290" s="89" t="s">
        <v>193</v>
      </c>
      <c r="C290" s="103" t="s">
        <v>118</v>
      </c>
      <c r="D290" s="2" t="s">
        <v>24</v>
      </c>
      <c r="E290" s="192"/>
      <c r="F290" s="193"/>
      <c r="G290" s="193"/>
      <c r="H290" s="30">
        <f t="shared" si="157"/>
        <v>0</v>
      </c>
      <c r="I290" s="24">
        <f t="shared" si="158"/>
        <v>0</v>
      </c>
      <c r="J290" s="193"/>
      <c r="K290" s="193"/>
      <c r="L290" s="193"/>
      <c r="M290" s="24">
        <f t="shared" si="159"/>
        <v>0</v>
      </c>
      <c r="N290" s="24">
        <f t="shared" si="160"/>
        <v>0</v>
      </c>
      <c r="O290" s="193"/>
      <c r="P290" s="193"/>
      <c r="Q290" s="193"/>
      <c r="R290" s="24">
        <f t="shared" si="161"/>
        <v>0</v>
      </c>
      <c r="S290" s="24">
        <f t="shared" si="162"/>
        <v>0</v>
      </c>
      <c r="T290" s="193"/>
      <c r="U290" s="193"/>
      <c r="V290" s="193"/>
      <c r="W290" s="24">
        <f t="shared" si="163"/>
        <v>0</v>
      </c>
      <c r="X290" s="24">
        <f t="shared" si="164"/>
        <v>0</v>
      </c>
      <c r="Y290" s="24">
        <f t="shared" si="165"/>
        <v>0</v>
      </c>
      <c r="Z290" s="206">
        <v>7998.43</v>
      </c>
      <c r="AA290" s="9">
        <f t="shared" si="166"/>
        <v>0</v>
      </c>
      <c r="AB290" s="34"/>
      <c r="AC290" s="280"/>
    </row>
    <row r="291" spans="1:29" s="36" customFormat="1" ht="34.5" customHeight="1">
      <c r="A291" s="63">
        <v>87</v>
      </c>
      <c r="B291" s="89" t="s">
        <v>198</v>
      </c>
      <c r="C291" s="103" t="s">
        <v>119</v>
      </c>
      <c r="D291" s="2" t="s">
        <v>24</v>
      </c>
      <c r="E291" s="192"/>
      <c r="F291" s="193"/>
      <c r="G291" s="193"/>
      <c r="H291" s="30">
        <f t="shared" si="157"/>
        <v>0</v>
      </c>
      <c r="I291" s="24">
        <f t="shared" si="158"/>
        <v>0</v>
      </c>
      <c r="J291" s="193"/>
      <c r="K291" s="193"/>
      <c r="L291" s="193"/>
      <c r="M291" s="24">
        <f t="shared" si="159"/>
        <v>0</v>
      </c>
      <c r="N291" s="24">
        <f t="shared" si="160"/>
        <v>0</v>
      </c>
      <c r="O291" s="193"/>
      <c r="P291" s="193"/>
      <c r="Q291" s="193"/>
      <c r="R291" s="24">
        <f t="shared" si="161"/>
        <v>0</v>
      </c>
      <c r="S291" s="24">
        <f t="shared" si="162"/>
        <v>0</v>
      </c>
      <c r="T291" s="193"/>
      <c r="U291" s="193"/>
      <c r="V291" s="193"/>
      <c r="W291" s="24">
        <f t="shared" si="163"/>
        <v>0</v>
      </c>
      <c r="X291" s="24">
        <f t="shared" si="164"/>
        <v>0</v>
      </c>
      <c r="Y291" s="24">
        <f t="shared" si="165"/>
        <v>0</v>
      </c>
      <c r="Z291" s="206">
        <v>7024.99</v>
      </c>
      <c r="AA291" s="9">
        <f t="shared" si="166"/>
        <v>0</v>
      </c>
      <c r="AB291" s="34"/>
      <c r="AC291" s="280"/>
    </row>
    <row r="292" spans="1:29" s="36" customFormat="1" ht="34.5" customHeight="1">
      <c r="A292" s="68">
        <v>88</v>
      </c>
      <c r="B292" s="89" t="s">
        <v>203</v>
      </c>
      <c r="C292" s="103" t="s">
        <v>120</v>
      </c>
      <c r="D292" s="2" t="s">
        <v>24</v>
      </c>
      <c r="E292" s="192"/>
      <c r="F292" s="193"/>
      <c r="G292" s="193"/>
      <c r="H292" s="30">
        <f t="shared" si="157"/>
        <v>0</v>
      </c>
      <c r="I292" s="24">
        <f t="shared" si="158"/>
        <v>0</v>
      </c>
      <c r="J292" s="193"/>
      <c r="K292" s="193"/>
      <c r="L292" s="193"/>
      <c r="M292" s="24">
        <f t="shared" si="159"/>
        <v>0</v>
      </c>
      <c r="N292" s="24">
        <f t="shared" si="160"/>
        <v>0</v>
      </c>
      <c r="O292" s="193"/>
      <c r="P292" s="193"/>
      <c r="Q292" s="193"/>
      <c r="R292" s="24">
        <f t="shared" si="161"/>
        <v>0</v>
      </c>
      <c r="S292" s="24">
        <f t="shared" si="162"/>
        <v>0</v>
      </c>
      <c r="T292" s="193"/>
      <c r="U292" s="193"/>
      <c r="V292" s="193"/>
      <c r="W292" s="24">
        <f t="shared" si="163"/>
        <v>0</v>
      </c>
      <c r="X292" s="24">
        <f t="shared" si="164"/>
        <v>0</v>
      </c>
      <c r="Y292" s="24">
        <f t="shared" si="165"/>
        <v>0</v>
      </c>
      <c r="Z292" s="206">
        <v>10377.950000000001</v>
      </c>
      <c r="AA292" s="9">
        <f t="shared" si="166"/>
        <v>0</v>
      </c>
      <c r="AB292" s="34"/>
      <c r="AC292" s="280"/>
    </row>
    <row r="293" spans="1:29" s="36" customFormat="1" ht="34.5" customHeight="1">
      <c r="A293" s="63">
        <v>89</v>
      </c>
      <c r="B293" s="89" t="s">
        <v>197</v>
      </c>
      <c r="C293" s="103" t="s">
        <v>121</v>
      </c>
      <c r="D293" s="2" t="s">
        <v>24</v>
      </c>
      <c r="E293" s="192"/>
      <c r="F293" s="193"/>
      <c r="G293" s="193"/>
      <c r="H293" s="30">
        <f t="shared" si="157"/>
        <v>0</v>
      </c>
      <c r="I293" s="24">
        <f t="shared" si="158"/>
        <v>0</v>
      </c>
      <c r="J293" s="193"/>
      <c r="K293" s="193"/>
      <c r="L293" s="193"/>
      <c r="M293" s="24">
        <f t="shared" si="159"/>
        <v>0</v>
      </c>
      <c r="N293" s="24">
        <f t="shared" si="160"/>
        <v>0</v>
      </c>
      <c r="O293" s="193"/>
      <c r="P293" s="193"/>
      <c r="Q293" s="193"/>
      <c r="R293" s="24">
        <f t="shared" si="161"/>
        <v>0</v>
      </c>
      <c r="S293" s="24">
        <f t="shared" si="162"/>
        <v>0</v>
      </c>
      <c r="T293" s="193"/>
      <c r="U293" s="193"/>
      <c r="V293" s="193"/>
      <c r="W293" s="24">
        <f t="shared" si="163"/>
        <v>0</v>
      </c>
      <c r="X293" s="24">
        <f t="shared" si="164"/>
        <v>0</v>
      </c>
      <c r="Y293" s="24">
        <f t="shared" si="165"/>
        <v>0</v>
      </c>
      <c r="Z293" s="206">
        <v>10377.950000000001</v>
      </c>
      <c r="AA293" s="9">
        <f t="shared" si="166"/>
        <v>0</v>
      </c>
      <c r="AB293" s="34"/>
      <c r="AC293" s="280"/>
    </row>
    <row r="294" spans="1:29" s="36" customFormat="1" ht="34.5" customHeight="1">
      <c r="A294" s="63">
        <v>90</v>
      </c>
      <c r="B294" s="89" t="s">
        <v>199</v>
      </c>
      <c r="C294" s="103" t="s">
        <v>122</v>
      </c>
      <c r="D294" s="2" t="s">
        <v>24</v>
      </c>
      <c r="E294" s="192"/>
      <c r="F294" s="193"/>
      <c r="G294" s="193"/>
      <c r="H294" s="30">
        <f t="shared" si="157"/>
        <v>0</v>
      </c>
      <c r="I294" s="24">
        <f t="shared" si="158"/>
        <v>0</v>
      </c>
      <c r="J294" s="193"/>
      <c r="K294" s="193"/>
      <c r="L294" s="193"/>
      <c r="M294" s="24">
        <f t="shared" si="159"/>
        <v>0</v>
      </c>
      <c r="N294" s="24">
        <f t="shared" si="160"/>
        <v>0</v>
      </c>
      <c r="O294" s="193"/>
      <c r="P294" s="193"/>
      <c r="Q294" s="193"/>
      <c r="R294" s="24">
        <f t="shared" si="161"/>
        <v>0</v>
      </c>
      <c r="S294" s="24">
        <f t="shared" si="162"/>
        <v>0</v>
      </c>
      <c r="T294" s="193"/>
      <c r="U294" s="193"/>
      <c r="V294" s="193"/>
      <c r="W294" s="24">
        <f t="shared" si="163"/>
        <v>0</v>
      </c>
      <c r="X294" s="24">
        <f t="shared" si="164"/>
        <v>0</v>
      </c>
      <c r="Y294" s="24">
        <f t="shared" si="165"/>
        <v>0</v>
      </c>
      <c r="Z294" s="206">
        <v>10377.950000000001</v>
      </c>
      <c r="AA294" s="9">
        <f t="shared" si="166"/>
        <v>0</v>
      </c>
      <c r="AB294" s="34"/>
      <c r="AC294" s="280"/>
    </row>
    <row r="295" spans="1:29" s="36" customFormat="1" ht="34.5" customHeight="1">
      <c r="A295" s="68">
        <v>91</v>
      </c>
      <c r="B295" s="89" t="s">
        <v>186</v>
      </c>
      <c r="C295" s="103" t="s">
        <v>123</v>
      </c>
      <c r="D295" s="2" t="s">
        <v>24</v>
      </c>
      <c r="E295" s="192"/>
      <c r="F295" s="193"/>
      <c r="G295" s="193"/>
      <c r="H295" s="30">
        <f t="shared" si="157"/>
        <v>0</v>
      </c>
      <c r="I295" s="24">
        <f t="shared" si="158"/>
        <v>0</v>
      </c>
      <c r="J295" s="193"/>
      <c r="K295" s="193"/>
      <c r="L295" s="193"/>
      <c r="M295" s="24">
        <f t="shared" si="159"/>
        <v>0</v>
      </c>
      <c r="N295" s="24">
        <f t="shared" si="160"/>
        <v>0</v>
      </c>
      <c r="O295" s="193"/>
      <c r="P295" s="193"/>
      <c r="Q295" s="193"/>
      <c r="R295" s="24">
        <f t="shared" si="161"/>
        <v>0</v>
      </c>
      <c r="S295" s="24">
        <f t="shared" si="162"/>
        <v>0</v>
      </c>
      <c r="T295" s="193"/>
      <c r="U295" s="193"/>
      <c r="V295" s="193"/>
      <c r="W295" s="24">
        <f t="shared" si="163"/>
        <v>0</v>
      </c>
      <c r="X295" s="24">
        <f t="shared" si="164"/>
        <v>0</v>
      </c>
      <c r="Y295" s="24">
        <f t="shared" si="165"/>
        <v>0</v>
      </c>
      <c r="Z295" s="206">
        <v>3942.43</v>
      </c>
      <c r="AA295" s="9">
        <f t="shared" si="166"/>
        <v>0</v>
      </c>
      <c r="AB295" s="34"/>
      <c r="AC295" s="280"/>
    </row>
    <row r="296" spans="1:29" s="36" customFormat="1" ht="34.5" customHeight="1">
      <c r="A296" s="63">
        <v>92</v>
      </c>
      <c r="B296" s="89" t="s">
        <v>180</v>
      </c>
      <c r="C296" s="103" t="s">
        <v>124</v>
      </c>
      <c r="D296" s="2" t="s">
        <v>24</v>
      </c>
      <c r="E296" s="192"/>
      <c r="F296" s="193"/>
      <c r="G296" s="193"/>
      <c r="H296" s="30">
        <f t="shared" si="157"/>
        <v>0</v>
      </c>
      <c r="I296" s="24">
        <f t="shared" si="158"/>
        <v>0</v>
      </c>
      <c r="J296" s="193"/>
      <c r="K296" s="193"/>
      <c r="L296" s="193"/>
      <c r="M296" s="24">
        <f t="shared" si="159"/>
        <v>0</v>
      </c>
      <c r="N296" s="24">
        <f t="shared" si="160"/>
        <v>0</v>
      </c>
      <c r="O296" s="193"/>
      <c r="P296" s="193"/>
      <c r="Q296" s="193"/>
      <c r="R296" s="24">
        <f t="shared" si="161"/>
        <v>0</v>
      </c>
      <c r="S296" s="24">
        <f t="shared" si="162"/>
        <v>0</v>
      </c>
      <c r="T296" s="193"/>
      <c r="U296" s="193"/>
      <c r="V296" s="193"/>
      <c r="W296" s="24">
        <f t="shared" si="163"/>
        <v>0</v>
      </c>
      <c r="X296" s="24">
        <f t="shared" si="164"/>
        <v>0</v>
      </c>
      <c r="Y296" s="24">
        <f t="shared" si="165"/>
        <v>0</v>
      </c>
      <c r="Z296" s="206">
        <v>5618.91</v>
      </c>
      <c r="AA296" s="9">
        <f t="shared" si="166"/>
        <v>0</v>
      </c>
      <c r="AB296" s="34"/>
      <c r="AC296" s="280"/>
    </row>
    <row r="297" spans="1:29" s="36" customFormat="1" ht="34.5" customHeight="1">
      <c r="A297" s="63">
        <v>93</v>
      </c>
      <c r="B297" s="89" t="s">
        <v>181</v>
      </c>
      <c r="C297" s="103" t="s">
        <v>125</v>
      </c>
      <c r="D297" s="2" t="s">
        <v>24</v>
      </c>
      <c r="E297" s="192"/>
      <c r="F297" s="193"/>
      <c r="G297" s="193"/>
      <c r="H297" s="30">
        <f t="shared" si="157"/>
        <v>0</v>
      </c>
      <c r="I297" s="24">
        <f t="shared" si="158"/>
        <v>0</v>
      </c>
      <c r="J297" s="193"/>
      <c r="K297" s="193"/>
      <c r="L297" s="193"/>
      <c r="M297" s="24">
        <f t="shared" si="159"/>
        <v>0</v>
      </c>
      <c r="N297" s="24">
        <f t="shared" si="160"/>
        <v>0</v>
      </c>
      <c r="O297" s="193"/>
      <c r="P297" s="193"/>
      <c r="Q297" s="193"/>
      <c r="R297" s="24">
        <f t="shared" si="161"/>
        <v>0</v>
      </c>
      <c r="S297" s="24">
        <f t="shared" si="162"/>
        <v>0</v>
      </c>
      <c r="T297" s="193"/>
      <c r="U297" s="193"/>
      <c r="V297" s="193"/>
      <c r="W297" s="24">
        <f t="shared" si="163"/>
        <v>0</v>
      </c>
      <c r="X297" s="24">
        <f t="shared" si="164"/>
        <v>0</v>
      </c>
      <c r="Y297" s="24">
        <f t="shared" si="165"/>
        <v>0</v>
      </c>
      <c r="Z297" s="206">
        <v>5618.91</v>
      </c>
      <c r="AA297" s="9">
        <f t="shared" si="166"/>
        <v>0</v>
      </c>
      <c r="AB297" s="34"/>
      <c r="AC297" s="280"/>
    </row>
    <row r="298" spans="1:29" s="66" customFormat="1" ht="34.5" customHeight="1">
      <c r="A298" s="68">
        <v>94</v>
      </c>
      <c r="B298" s="89" t="s">
        <v>184</v>
      </c>
      <c r="C298" s="103" t="s">
        <v>126</v>
      </c>
      <c r="D298" s="102" t="s">
        <v>24</v>
      </c>
      <c r="E298" s="192"/>
      <c r="F298" s="193"/>
      <c r="G298" s="193"/>
      <c r="H298" s="30">
        <f t="shared" si="157"/>
        <v>0</v>
      </c>
      <c r="I298" s="24">
        <f t="shared" si="158"/>
        <v>0</v>
      </c>
      <c r="J298" s="193"/>
      <c r="K298" s="193"/>
      <c r="L298" s="193"/>
      <c r="M298" s="24">
        <f t="shared" si="159"/>
        <v>0</v>
      </c>
      <c r="N298" s="24">
        <f t="shared" si="160"/>
        <v>0</v>
      </c>
      <c r="O298" s="193"/>
      <c r="P298" s="193"/>
      <c r="Q298" s="193"/>
      <c r="R298" s="24">
        <f t="shared" si="161"/>
        <v>0</v>
      </c>
      <c r="S298" s="24">
        <f t="shared" si="162"/>
        <v>0</v>
      </c>
      <c r="T298" s="193"/>
      <c r="U298" s="193"/>
      <c r="V298" s="193"/>
      <c r="W298" s="24">
        <f t="shared" si="163"/>
        <v>0</v>
      </c>
      <c r="X298" s="24">
        <f t="shared" si="164"/>
        <v>0</v>
      </c>
      <c r="Y298" s="24">
        <f t="shared" si="165"/>
        <v>0</v>
      </c>
      <c r="Z298" s="206">
        <v>5618.91</v>
      </c>
      <c r="AA298" s="9">
        <f t="shared" si="166"/>
        <v>0</v>
      </c>
      <c r="AB298" s="34"/>
      <c r="AC298" s="284"/>
    </row>
    <row r="299" spans="1:29" s="36" customFormat="1" ht="34.5" customHeight="1">
      <c r="A299" s="63">
        <v>95</v>
      </c>
      <c r="B299" s="89" t="s">
        <v>172</v>
      </c>
      <c r="C299" s="103" t="s">
        <v>127</v>
      </c>
      <c r="D299" s="2" t="s">
        <v>24</v>
      </c>
      <c r="E299" s="192"/>
      <c r="F299" s="193"/>
      <c r="G299" s="193"/>
      <c r="H299" s="30">
        <f t="shared" si="157"/>
        <v>0</v>
      </c>
      <c r="I299" s="24">
        <f t="shared" si="158"/>
        <v>0</v>
      </c>
      <c r="J299" s="193"/>
      <c r="K299" s="193"/>
      <c r="L299" s="193"/>
      <c r="M299" s="24">
        <f t="shared" si="159"/>
        <v>0</v>
      </c>
      <c r="N299" s="24">
        <f t="shared" si="160"/>
        <v>0</v>
      </c>
      <c r="O299" s="193"/>
      <c r="P299" s="193"/>
      <c r="Q299" s="193"/>
      <c r="R299" s="24">
        <f t="shared" si="161"/>
        <v>0</v>
      </c>
      <c r="S299" s="24">
        <f t="shared" si="162"/>
        <v>0</v>
      </c>
      <c r="T299" s="193"/>
      <c r="U299" s="193"/>
      <c r="V299" s="193"/>
      <c r="W299" s="24">
        <f t="shared" si="163"/>
        <v>0</v>
      </c>
      <c r="X299" s="24">
        <f t="shared" si="164"/>
        <v>0</v>
      </c>
      <c r="Y299" s="24">
        <f t="shared" si="165"/>
        <v>0</v>
      </c>
      <c r="Z299" s="206">
        <v>4158.75</v>
      </c>
      <c r="AA299" s="9">
        <f t="shared" si="166"/>
        <v>0</v>
      </c>
      <c r="AB299" s="34"/>
      <c r="AC299" s="280"/>
    </row>
    <row r="300" spans="1:29" s="36" customFormat="1" ht="34.5" customHeight="1">
      <c r="A300" s="63">
        <v>96</v>
      </c>
      <c r="B300" s="89" t="s">
        <v>178</v>
      </c>
      <c r="C300" s="103" t="s">
        <v>128</v>
      </c>
      <c r="D300" s="2" t="s">
        <v>24</v>
      </c>
      <c r="E300" s="192"/>
      <c r="F300" s="193"/>
      <c r="G300" s="193"/>
      <c r="H300" s="30">
        <f t="shared" si="157"/>
        <v>0</v>
      </c>
      <c r="I300" s="24">
        <f t="shared" si="158"/>
        <v>0</v>
      </c>
      <c r="J300" s="193"/>
      <c r="K300" s="193"/>
      <c r="L300" s="193"/>
      <c r="M300" s="24">
        <f t="shared" si="159"/>
        <v>0</v>
      </c>
      <c r="N300" s="24">
        <f t="shared" si="160"/>
        <v>0</v>
      </c>
      <c r="O300" s="193"/>
      <c r="P300" s="193"/>
      <c r="Q300" s="193"/>
      <c r="R300" s="24">
        <f t="shared" si="161"/>
        <v>0</v>
      </c>
      <c r="S300" s="24">
        <f t="shared" si="162"/>
        <v>0</v>
      </c>
      <c r="T300" s="193"/>
      <c r="U300" s="193"/>
      <c r="V300" s="193"/>
      <c r="W300" s="24">
        <f t="shared" si="163"/>
        <v>0</v>
      </c>
      <c r="X300" s="24">
        <f t="shared" si="164"/>
        <v>0</v>
      </c>
      <c r="Y300" s="24">
        <f t="shared" si="165"/>
        <v>0</v>
      </c>
      <c r="Z300" s="206">
        <v>7349.47</v>
      </c>
      <c r="AA300" s="9">
        <f t="shared" si="166"/>
        <v>0</v>
      </c>
      <c r="AB300" s="34"/>
      <c r="AC300" s="280"/>
    </row>
    <row r="301" spans="1:29" s="36" customFormat="1" ht="34.5" customHeight="1">
      <c r="A301" s="68">
        <v>97</v>
      </c>
      <c r="B301" s="89" t="s">
        <v>4195</v>
      </c>
      <c r="C301" s="103" t="s">
        <v>4273</v>
      </c>
      <c r="D301" s="2" t="s">
        <v>24</v>
      </c>
      <c r="E301" s="192"/>
      <c r="F301" s="193"/>
      <c r="G301" s="193"/>
      <c r="H301" s="30">
        <f t="shared" si="157"/>
        <v>0</v>
      </c>
      <c r="I301" s="24">
        <f t="shared" si="158"/>
        <v>0</v>
      </c>
      <c r="J301" s="193"/>
      <c r="K301" s="193"/>
      <c r="L301" s="193"/>
      <c r="M301" s="24">
        <f t="shared" si="159"/>
        <v>0</v>
      </c>
      <c r="N301" s="24">
        <f t="shared" si="160"/>
        <v>0</v>
      </c>
      <c r="O301" s="193"/>
      <c r="P301" s="193"/>
      <c r="Q301" s="193"/>
      <c r="R301" s="24">
        <f t="shared" si="161"/>
        <v>0</v>
      </c>
      <c r="S301" s="24">
        <f t="shared" si="162"/>
        <v>0</v>
      </c>
      <c r="T301" s="193"/>
      <c r="U301" s="193"/>
      <c r="V301" s="193"/>
      <c r="W301" s="24">
        <f t="shared" si="163"/>
        <v>0</v>
      </c>
      <c r="X301" s="24">
        <f t="shared" si="164"/>
        <v>0</v>
      </c>
      <c r="Y301" s="24">
        <f t="shared" si="165"/>
        <v>0</v>
      </c>
      <c r="Z301" s="206">
        <v>0</v>
      </c>
      <c r="AA301" s="9">
        <f t="shared" si="166"/>
        <v>0</v>
      </c>
      <c r="AB301" s="34"/>
      <c r="AC301" s="280"/>
    </row>
    <row r="302" spans="1:29" s="36" customFormat="1" ht="34.5" customHeight="1">
      <c r="A302" s="63">
        <v>98</v>
      </c>
      <c r="B302" s="89" t="s">
        <v>4196</v>
      </c>
      <c r="C302" s="103" t="s">
        <v>4274</v>
      </c>
      <c r="D302" s="2" t="s">
        <v>24</v>
      </c>
      <c r="E302" s="192"/>
      <c r="F302" s="193"/>
      <c r="G302" s="193"/>
      <c r="H302" s="30">
        <f t="shared" si="157"/>
        <v>0</v>
      </c>
      <c r="I302" s="24">
        <f t="shared" si="158"/>
        <v>0</v>
      </c>
      <c r="J302" s="193"/>
      <c r="K302" s="193"/>
      <c r="L302" s="193"/>
      <c r="M302" s="24">
        <f t="shared" si="159"/>
        <v>0</v>
      </c>
      <c r="N302" s="24">
        <f t="shared" si="160"/>
        <v>0</v>
      </c>
      <c r="O302" s="193"/>
      <c r="P302" s="193"/>
      <c r="Q302" s="193"/>
      <c r="R302" s="24">
        <f t="shared" si="161"/>
        <v>0</v>
      </c>
      <c r="S302" s="24">
        <f t="shared" si="162"/>
        <v>0</v>
      </c>
      <c r="T302" s="193"/>
      <c r="U302" s="193"/>
      <c r="V302" s="193"/>
      <c r="W302" s="24">
        <f t="shared" si="163"/>
        <v>0</v>
      </c>
      <c r="X302" s="24">
        <f t="shared" si="164"/>
        <v>0</v>
      </c>
      <c r="Y302" s="24">
        <f t="shared" si="165"/>
        <v>0</v>
      </c>
      <c r="Z302" s="206">
        <v>0</v>
      </c>
      <c r="AA302" s="9">
        <f t="shared" si="166"/>
        <v>0</v>
      </c>
      <c r="AB302" s="34"/>
      <c r="AC302" s="280"/>
    </row>
    <row r="303" spans="1:29" s="34" customFormat="1" ht="34.5" customHeight="1">
      <c r="A303" s="63">
        <v>99</v>
      </c>
      <c r="B303" s="89" t="s">
        <v>4197</v>
      </c>
      <c r="C303" s="103" t="s">
        <v>4275</v>
      </c>
      <c r="D303" s="5" t="s">
        <v>24</v>
      </c>
      <c r="E303" s="192"/>
      <c r="F303" s="193"/>
      <c r="G303" s="193"/>
      <c r="H303" s="30">
        <f t="shared" si="157"/>
        <v>0</v>
      </c>
      <c r="I303" s="24">
        <f t="shared" si="158"/>
        <v>0</v>
      </c>
      <c r="J303" s="193"/>
      <c r="K303" s="193"/>
      <c r="L303" s="193"/>
      <c r="M303" s="24">
        <f t="shared" si="159"/>
        <v>0</v>
      </c>
      <c r="N303" s="24">
        <f t="shared" si="160"/>
        <v>0</v>
      </c>
      <c r="O303" s="193"/>
      <c r="P303" s="193"/>
      <c r="Q303" s="193"/>
      <c r="R303" s="24">
        <f t="shared" si="161"/>
        <v>0</v>
      </c>
      <c r="S303" s="24">
        <f t="shared" si="162"/>
        <v>0</v>
      </c>
      <c r="T303" s="193"/>
      <c r="U303" s="193"/>
      <c r="V303" s="193"/>
      <c r="W303" s="24">
        <f t="shared" si="163"/>
        <v>0</v>
      </c>
      <c r="X303" s="24">
        <f t="shared" si="164"/>
        <v>0</v>
      </c>
      <c r="Y303" s="24">
        <f t="shared" si="165"/>
        <v>0</v>
      </c>
      <c r="Z303" s="206">
        <v>0</v>
      </c>
      <c r="AA303" s="9">
        <f t="shared" si="166"/>
        <v>0</v>
      </c>
      <c r="AC303" s="285"/>
    </row>
    <row r="304" spans="1:29" s="34" customFormat="1" ht="34.5" customHeight="1">
      <c r="A304" s="68">
        <v>100</v>
      </c>
      <c r="B304" s="89" t="s">
        <v>4198</v>
      </c>
      <c r="C304" s="103" t="s">
        <v>4276</v>
      </c>
      <c r="D304" s="5" t="s">
        <v>24</v>
      </c>
      <c r="E304" s="192"/>
      <c r="F304" s="193"/>
      <c r="G304" s="193"/>
      <c r="H304" s="30">
        <f t="shared" si="157"/>
        <v>0</v>
      </c>
      <c r="I304" s="24">
        <f t="shared" si="158"/>
        <v>0</v>
      </c>
      <c r="J304" s="193"/>
      <c r="K304" s="193"/>
      <c r="L304" s="193"/>
      <c r="M304" s="24">
        <f t="shared" si="159"/>
        <v>0</v>
      </c>
      <c r="N304" s="24">
        <f t="shared" si="160"/>
        <v>0</v>
      </c>
      <c r="O304" s="193"/>
      <c r="P304" s="193"/>
      <c r="Q304" s="193"/>
      <c r="R304" s="24">
        <f t="shared" si="161"/>
        <v>0</v>
      </c>
      <c r="S304" s="24">
        <f t="shared" si="162"/>
        <v>0</v>
      </c>
      <c r="T304" s="193"/>
      <c r="U304" s="193"/>
      <c r="V304" s="193"/>
      <c r="W304" s="24">
        <f t="shared" si="163"/>
        <v>0</v>
      </c>
      <c r="X304" s="24">
        <f t="shared" si="164"/>
        <v>0</v>
      </c>
      <c r="Y304" s="24">
        <f t="shared" si="165"/>
        <v>0</v>
      </c>
      <c r="Z304" s="206">
        <v>0</v>
      </c>
      <c r="AA304" s="9">
        <f t="shared" si="166"/>
        <v>0</v>
      </c>
      <c r="AC304" s="285"/>
    </row>
    <row r="305" spans="1:29" s="34" customFormat="1" ht="34.5" customHeight="1">
      <c r="A305" s="63">
        <v>101</v>
      </c>
      <c r="B305" s="89" t="s">
        <v>4199</v>
      </c>
      <c r="C305" s="103" t="s">
        <v>4277</v>
      </c>
      <c r="D305" s="5" t="s">
        <v>24</v>
      </c>
      <c r="E305" s="192"/>
      <c r="F305" s="193"/>
      <c r="G305" s="193"/>
      <c r="H305" s="30">
        <f t="shared" si="157"/>
        <v>0</v>
      </c>
      <c r="I305" s="24">
        <f t="shared" si="158"/>
        <v>0</v>
      </c>
      <c r="J305" s="193"/>
      <c r="K305" s="193"/>
      <c r="L305" s="193"/>
      <c r="M305" s="24">
        <f t="shared" si="159"/>
        <v>0</v>
      </c>
      <c r="N305" s="24">
        <f t="shared" si="160"/>
        <v>0</v>
      </c>
      <c r="O305" s="193"/>
      <c r="P305" s="193"/>
      <c r="Q305" s="193"/>
      <c r="R305" s="24">
        <f t="shared" si="161"/>
        <v>0</v>
      </c>
      <c r="S305" s="24">
        <f t="shared" si="162"/>
        <v>0</v>
      </c>
      <c r="T305" s="193"/>
      <c r="U305" s="193"/>
      <c r="V305" s="193"/>
      <c r="W305" s="24">
        <f t="shared" si="163"/>
        <v>0</v>
      </c>
      <c r="X305" s="24">
        <f t="shared" si="164"/>
        <v>0</v>
      </c>
      <c r="Y305" s="24">
        <f t="shared" si="165"/>
        <v>0</v>
      </c>
      <c r="Z305" s="206">
        <v>7241.31</v>
      </c>
      <c r="AA305" s="9">
        <f t="shared" si="166"/>
        <v>0</v>
      </c>
      <c r="AC305" s="285"/>
    </row>
    <row r="306" spans="1:29" s="34" customFormat="1" ht="34.5" customHeight="1">
      <c r="A306" s="63">
        <v>102</v>
      </c>
      <c r="B306" s="89" t="s">
        <v>4200</v>
      </c>
      <c r="C306" s="103" t="s">
        <v>4278</v>
      </c>
      <c r="D306" s="5" t="s">
        <v>24</v>
      </c>
      <c r="E306" s="192"/>
      <c r="F306" s="193"/>
      <c r="G306" s="193"/>
      <c r="H306" s="30">
        <f t="shared" si="157"/>
        <v>0</v>
      </c>
      <c r="I306" s="24">
        <f t="shared" si="158"/>
        <v>0</v>
      </c>
      <c r="J306" s="193"/>
      <c r="K306" s="193"/>
      <c r="L306" s="193"/>
      <c r="M306" s="24">
        <f t="shared" si="159"/>
        <v>0</v>
      </c>
      <c r="N306" s="24">
        <f t="shared" si="160"/>
        <v>0</v>
      </c>
      <c r="O306" s="193"/>
      <c r="P306" s="193"/>
      <c r="Q306" s="193"/>
      <c r="R306" s="24">
        <f t="shared" si="161"/>
        <v>0</v>
      </c>
      <c r="S306" s="24">
        <f t="shared" si="162"/>
        <v>0</v>
      </c>
      <c r="T306" s="193"/>
      <c r="U306" s="193"/>
      <c r="V306" s="193"/>
      <c r="W306" s="24">
        <f t="shared" si="163"/>
        <v>0</v>
      </c>
      <c r="X306" s="24">
        <f t="shared" si="164"/>
        <v>0</v>
      </c>
      <c r="Y306" s="24">
        <f t="shared" si="165"/>
        <v>0</v>
      </c>
      <c r="Z306" s="206">
        <v>0</v>
      </c>
      <c r="AA306" s="9">
        <f t="shared" si="166"/>
        <v>0</v>
      </c>
      <c r="AC306" s="285"/>
    </row>
    <row r="307" spans="1:29" s="34" customFormat="1" ht="34.5" customHeight="1">
      <c r="A307" s="68">
        <v>103</v>
      </c>
      <c r="B307" s="89" t="s">
        <v>4201</v>
      </c>
      <c r="C307" s="103" t="s">
        <v>4279</v>
      </c>
      <c r="D307" s="5" t="s">
        <v>24</v>
      </c>
      <c r="E307" s="192"/>
      <c r="F307" s="193"/>
      <c r="G307" s="193"/>
      <c r="H307" s="30">
        <f t="shared" si="157"/>
        <v>0</v>
      </c>
      <c r="I307" s="24">
        <f t="shared" si="158"/>
        <v>0</v>
      </c>
      <c r="J307" s="193"/>
      <c r="K307" s="193"/>
      <c r="L307" s="193"/>
      <c r="M307" s="24">
        <f t="shared" si="159"/>
        <v>0</v>
      </c>
      <c r="N307" s="24">
        <f t="shared" si="160"/>
        <v>0</v>
      </c>
      <c r="O307" s="193"/>
      <c r="P307" s="193"/>
      <c r="Q307" s="193"/>
      <c r="R307" s="24">
        <f t="shared" si="161"/>
        <v>0</v>
      </c>
      <c r="S307" s="24">
        <f t="shared" si="162"/>
        <v>0</v>
      </c>
      <c r="T307" s="193"/>
      <c r="U307" s="193"/>
      <c r="V307" s="193"/>
      <c r="W307" s="24">
        <f t="shared" si="163"/>
        <v>0</v>
      </c>
      <c r="X307" s="24">
        <f t="shared" si="164"/>
        <v>0</v>
      </c>
      <c r="Y307" s="24">
        <f t="shared" si="165"/>
        <v>0</v>
      </c>
      <c r="Z307" s="206">
        <v>0</v>
      </c>
      <c r="AA307" s="9">
        <f t="shared" si="166"/>
        <v>0</v>
      </c>
      <c r="AC307" s="285"/>
    </row>
    <row r="308" spans="1:29" s="34" customFormat="1" ht="34.5" customHeight="1">
      <c r="A308" s="63">
        <v>104</v>
      </c>
      <c r="B308" s="89" t="s">
        <v>4202</v>
      </c>
      <c r="C308" s="103" t="s">
        <v>4280</v>
      </c>
      <c r="D308" s="5" t="s">
        <v>24</v>
      </c>
      <c r="E308" s="192"/>
      <c r="F308" s="193"/>
      <c r="G308" s="193"/>
      <c r="H308" s="30">
        <f t="shared" si="157"/>
        <v>0</v>
      </c>
      <c r="I308" s="24">
        <f t="shared" si="158"/>
        <v>0</v>
      </c>
      <c r="J308" s="193"/>
      <c r="K308" s="193"/>
      <c r="L308" s="193"/>
      <c r="M308" s="24">
        <f t="shared" si="159"/>
        <v>0</v>
      </c>
      <c r="N308" s="24">
        <f t="shared" si="160"/>
        <v>0</v>
      </c>
      <c r="O308" s="193"/>
      <c r="P308" s="193"/>
      <c r="Q308" s="193"/>
      <c r="R308" s="24">
        <f t="shared" si="161"/>
        <v>0</v>
      </c>
      <c r="S308" s="24">
        <f t="shared" si="162"/>
        <v>0</v>
      </c>
      <c r="T308" s="193"/>
      <c r="U308" s="193"/>
      <c r="V308" s="193"/>
      <c r="W308" s="24">
        <f t="shared" si="163"/>
        <v>0</v>
      </c>
      <c r="X308" s="24">
        <f t="shared" si="164"/>
        <v>0</v>
      </c>
      <c r="Y308" s="24">
        <f t="shared" si="165"/>
        <v>0</v>
      </c>
      <c r="Z308" s="206">
        <v>0</v>
      </c>
      <c r="AA308" s="9">
        <f t="shared" si="166"/>
        <v>0</v>
      </c>
      <c r="AC308" s="285"/>
    </row>
    <row r="309" spans="1:29" s="36" customFormat="1" ht="34.5" customHeight="1">
      <c r="A309" s="63">
        <v>105</v>
      </c>
      <c r="B309" s="89" t="s">
        <v>4203</v>
      </c>
      <c r="C309" s="103" t="s">
        <v>4281</v>
      </c>
      <c r="D309" s="2" t="s">
        <v>24</v>
      </c>
      <c r="E309" s="192"/>
      <c r="F309" s="193"/>
      <c r="G309" s="193"/>
      <c r="H309" s="30">
        <f t="shared" si="157"/>
        <v>0</v>
      </c>
      <c r="I309" s="24">
        <f t="shared" si="158"/>
        <v>0</v>
      </c>
      <c r="J309" s="193"/>
      <c r="K309" s="193"/>
      <c r="L309" s="193"/>
      <c r="M309" s="24">
        <f t="shared" si="159"/>
        <v>0</v>
      </c>
      <c r="N309" s="24">
        <f t="shared" si="160"/>
        <v>0</v>
      </c>
      <c r="O309" s="193"/>
      <c r="P309" s="193"/>
      <c r="Q309" s="193"/>
      <c r="R309" s="24">
        <f t="shared" si="161"/>
        <v>0</v>
      </c>
      <c r="S309" s="24">
        <f t="shared" si="162"/>
        <v>0</v>
      </c>
      <c r="T309" s="193"/>
      <c r="U309" s="193"/>
      <c r="V309" s="193"/>
      <c r="W309" s="24">
        <f t="shared" si="163"/>
        <v>0</v>
      </c>
      <c r="X309" s="24">
        <f t="shared" si="164"/>
        <v>0</v>
      </c>
      <c r="Y309" s="24">
        <f t="shared" si="165"/>
        <v>0</v>
      </c>
      <c r="Z309" s="206">
        <v>0</v>
      </c>
      <c r="AA309" s="9">
        <f t="shared" si="166"/>
        <v>0</v>
      </c>
      <c r="AB309" s="34"/>
      <c r="AC309" s="280"/>
    </row>
    <row r="310" spans="1:29" s="36" customFormat="1" ht="34.5" customHeight="1">
      <c r="A310" s="68">
        <v>106</v>
      </c>
      <c r="B310" s="89" t="s">
        <v>4204</v>
      </c>
      <c r="C310" s="103" t="s">
        <v>4282</v>
      </c>
      <c r="D310" s="2" t="s">
        <v>24</v>
      </c>
      <c r="E310" s="192"/>
      <c r="F310" s="193"/>
      <c r="G310" s="193"/>
      <c r="H310" s="30">
        <f t="shared" si="157"/>
        <v>0</v>
      </c>
      <c r="I310" s="24">
        <f t="shared" si="158"/>
        <v>0</v>
      </c>
      <c r="J310" s="193"/>
      <c r="K310" s="193"/>
      <c r="L310" s="193"/>
      <c r="M310" s="24">
        <f t="shared" si="159"/>
        <v>0</v>
      </c>
      <c r="N310" s="24">
        <f t="shared" si="160"/>
        <v>0</v>
      </c>
      <c r="O310" s="193"/>
      <c r="P310" s="193"/>
      <c r="Q310" s="193"/>
      <c r="R310" s="24">
        <f t="shared" si="161"/>
        <v>0</v>
      </c>
      <c r="S310" s="24">
        <f t="shared" si="162"/>
        <v>0</v>
      </c>
      <c r="T310" s="193"/>
      <c r="U310" s="193"/>
      <c r="V310" s="193"/>
      <c r="W310" s="24">
        <f t="shared" si="163"/>
        <v>0</v>
      </c>
      <c r="X310" s="24">
        <f t="shared" si="164"/>
        <v>0</v>
      </c>
      <c r="Y310" s="24">
        <f t="shared" si="165"/>
        <v>0</v>
      </c>
      <c r="Z310" s="206">
        <v>0</v>
      </c>
      <c r="AA310" s="9">
        <f t="shared" si="166"/>
        <v>0</v>
      </c>
      <c r="AB310" s="34"/>
      <c r="AC310" s="280"/>
    </row>
    <row r="311" spans="1:29" s="36" customFormat="1" ht="34.5" customHeight="1">
      <c r="A311" s="63">
        <v>107</v>
      </c>
      <c r="B311" s="89" t="s">
        <v>4205</v>
      </c>
      <c r="C311" s="103" t="s">
        <v>4283</v>
      </c>
      <c r="D311" s="2" t="s">
        <v>24</v>
      </c>
      <c r="E311" s="192"/>
      <c r="F311" s="193"/>
      <c r="G311" s="193"/>
      <c r="H311" s="30">
        <f t="shared" si="157"/>
        <v>0</v>
      </c>
      <c r="I311" s="24">
        <f t="shared" si="158"/>
        <v>0</v>
      </c>
      <c r="J311" s="193"/>
      <c r="K311" s="193"/>
      <c r="L311" s="193"/>
      <c r="M311" s="24">
        <f t="shared" si="159"/>
        <v>0</v>
      </c>
      <c r="N311" s="24">
        <f t="shared" si="160"/>
        <v>0</v>
      </c>
      <c r="O311" s="193"/>
      <c r="P311" s="193"/>
      <c r="Q311" s="193"/>
      <c r="R311" s="24">
        <f t="shared" si="161"/>
        <v>0</v>
      </c>
      <c r="S311" s="24">
        <f t="shared" si="162"/>
        <v>0</v>
      </c>
      <c r="T311" s="193"/>
      <c r="U311" s="193"/>
      <c r="V311" s="193"/>
      <c r="W311" s="24">
        <f t="shared" si="163"/>
        <v>0</v>
      </c>
      <c r="X311" s="24">
        <f t="shared" si="164"/>
        <v>0</v>
      </c>
      <c r="Y311" s="24">
        <f t="shared" si="165"/>
        <v>0</v>
      </c>
      <c r="Z311" s="206">
        <v>0</v>
      </c>
      <c r="AA311" s="9">
        <f t="shared" si="166"/>
        <v>0</v>
      </c>
      <c r="AB311" s="34"/>
      <c r="AC311" s="280"/>
    </row>
    <row r="312" spans="1:29" s="36" customFormat="1" ht="34.5" customHeight="1">
      <c r="A312" s="63">
        <v>108</v>
      </c>
      <c r="B312" s="89" t="s">
        <v>4206</v>
      </c>
      <c r="C312" s="103" t="s">
        <v>4284</v>
      </c>
      <c r="D312" s="2" t="s">
        <v>24</v>
      </c>
      <c r="E312" s="192"/>
      <c r="F312" s="193"/>
      <c r="G312" s="193"/>
      <c r="H312" s="30">
        <f t="shared" si="157"/>
        <v>0</v>
      </c>
      <c r="I312" s="24">
        <f t="shared" si="158"/>
        <v>0</v>
      </c>
      <c r="J312" s="193"/>
      <c r="K312" s="193"/>
      <c r="L312" s="193"/>
      <c r="M312" s="24">
        <f t="shared" si="159"/>
        <v>0</v>
      </c>
      <c r="N312" s="24">
        <f t="shared" si="160"/>
        <v>0</v>
      </c>
      <c r="O312" s="193"/>
      <c r="P312" s="193"/>
      <c r="Q312" s="193"/>
      <c r="R312" s="24">
        <f t="shared" si="161"/>
        <v>0</v>
      </c>
      <c r="S312" s="24">
        <f t="shared" si="162"/>
        <v>0</v>
      </c>
      <c r="T312" s="193"/>
      <c r="U312" s="193"/>
      <c r="V312" s="193"/>
      <c r="W312" s="24">
        <f t="shared" si="163"/>
        <v>0</v>
      </c>
      <c r="X312" s="24">
        <f t="shared" si="164"/>
        <v>0</v>
      </c>
      <c r="Y312" s="24">
        <f t="shared" si="165"/>
        <v>0</v>
      </c>
      <c r="Z312" s="206">
        <v>0</v>
      </c>
      <c r="AA312" s="9">
        <f t="shared" si="166"/>
        <v>0</v>
      </c>
      <c r="AB312" s="34"/>
      <c r="AC312" s="280"/>
    </row>
    <row r="313" spans="1:29" s="36" customFormat="1" ht="34.5" customHeight="1">
      <c r="A313" s="68">
        <v>109</v>
      </c>
      <c r="B313" s="89" t="s">
        <v>4207</v>
      </c>
      <c r="C313" s="103" t="s">
        <v>4285</v>
      </c>
      <c r="D313" s="2" t="s">
        <v>24</v>
      </c>
      <c r="E313" s="192"/>
      <c r="F313" s="193"/>
      <c r="G313" s="193"/>
      <c r="H313" s="30">
        <f t="shared" si="157"/>
        <v>0</v>
      </c>
      <c r="I313" s="24">
        <f t="shared" si="158"/>
        <v>0</v>
      </c>
      <c r="J313" s="193"/>
      <c r="K313" s="193"/>
      <c r="L313" s="193"/>
      <c r="M313" s="24">
        <f t="shared" si="159"/>
        <v>0</v>
      </c>
      <c r="N313" s="24">
        <f t="shared" si="160"/>
        <v>0</v>
      </c>
      <c r="O313" s="193"/>
      <c r="P313" s="193"/>
      <c r="Q313" s="193"/>
      <c r="R313" s="24">
        <f t="shared" si="161"/>
        <v>0</v>
      </c>
      <c r="S313" s="24">
        <f t="shared" si="162"/>
        <v>0</v>
      </c>
      <c r="T313" s="193"/>
      <c r="U313" s="193"/>
      <c r="V313" s="193"/>
      <c r="W313" s="24">
        <f t="shared" si="163"/>
        <v>0</v>
      </c>
      <c r="X313" s="24">
        <f t="shared" si="164"/>
        <v>0</v>
      </c>
      <c r="Y313" s="24">
        <f t="shared" si="165"/>
        <v>0</v>
      </c>
      <c r="Z313" s="206">
        <v>0</v>
      </c>
      <c r="AA313" s="9">
        <f t="shared" si="166"/>
        <v>0</v>
      </c>
      <c r="AB313" s="34"/>
      <c r="AC313" s="280"/>
    </row>
    <row r="314" spans="1:29" s="36" customFormat="1" ht="34.5" customHeight="1">
      <c r="A314" s="63">
        <v>110</v>
      </c>
      <c r="B314" s="89" t="s">
        <v>4208</v>
      </c>
      <c r="C314" s="103" t="s">
        <v>4286</v>
      </c>
      <c r="D314" s="2" t="s">
        <v>24</v>
      </c>
      <c r="E314" s="192"/>
      <c r="F314" s="193"/>
      <c r="G314" s="193"/>
      <c r="H314" s="30">
        <f t="shared" si="157"/>
        <v>0</v>
      </c>
      <c r="I314" s="24">
        <f t="shared" si="158"/>
        <v>0</v>
      </c>
      <c r="J314" s="193"/>
      <c r="K314" s="193"/>
      <c r="L314" s="193"/>
      <c r="M314" s="24">
        <f t="shared" si="159"/>
        <v>0</v>
      </c>
      <c r="N314" s="24">
        <f t="shared" si="160"/>
        <v>0</v>
      </c>
      <c r="O314" s="193"/>
      <c r="P314" s="193"/>
      <c r="Q314" s="193"/>
      <c r="R314" s="24">
        <f t="shared" si="161"/>
        <v>0</v>
      </c>
      <c r="S314" s="24">
        <f t="shared" si="162"/>
        <v>0</v>
      </c>
      <c r="T314" s="193"/>
      <c r="U314" s="193"/>
      <c r="V314" s="193"/>
      <c r="W314" s="24">
        <f t="shared" si="163"/>
        <v>0</v>
      </c>
      <c r="X314" s="24">
        <f t="shared" si="164"/>
        <v>0</v>
      </c>
      <c r="Y314" s="24">
        <f t="shared" si="165"/>
        <v>0</v>
      </c>
      <c r="Z314" s="206">
        <v>0</v>
      </c>
      <c r="AA314" s="9">
        <f t="shared" si="166"/>
        <v>0</v>
      </c>
      <c r="AB314" s="34"/>
      <c r="AC314" s="280"/>
    </row>
    <row r="315" spans="1:29" s="36" customFormat="1" ht="34.5" customHeight="1">
      <c r="A315" s="63">
        <v>111</v>
      </c>
      <c r="B315" s="89" t="s">
        <v>4209</v>
      </c>
      <c r="C315" s="103" t="s">
        <v>4287</v>
      </c>
      <c r="D315" s="2" t="s">
        <v>24</v>
      </c>
      <c r="E315" s="192"/>
      <c r="F315" s="193"/>
      <c r="G315" s="193"/>
      <c r="H315" s="30">
        <f t="shared" si="157"/>
        <v>0</v>
      </c>
      <c r="I315" s="24">
        <f t="shared" si="158"/>
        <v>0</v>
      </c>
      <c r="J315" s="193"/>
      <c r="K315" s="193"/>
      <c r="L315" s="193"/>
      <c r="M315" s="24">
        <f t="shared" si="159"/>
        <v>0</v>
      </c>
      <c r="N315" s="24">
        <f t="shared" si="160"/>
        <v>0</v>
      </c>
      <c r="O315" s="193"/>
      <c r="P315" s="193"/>
      <c r="Q315" s="193"/>
      <c r="R315" s="24">
        <f t="shared" si="161"/>
        <v>0</v>
      </c>
      <c r="S315" s="24">
        <f t="shared" si="162"/>
        <v>0</v>
      </c>
      <c r="T315" s="193"/>
      <c r="U315" s="193"/>
      <c r="V315" s="193"/>
      <c r="W315" s="24">
        <f t="shared" si="163"/>
        <v>0</v>
      </c>
      <c r="X315" s="24">
        <f t="shared" si="164"/>
        <v>0</v>
      </c>
      <c r="Y315" s="24">
        <f t="shared" si="165"/>
        <v>0</v>
      </c>
      <c r="Z315" s="206">
        <v>0</v>
      </c>
      <c r="AA315" s="9">
        <f t="shared" si="166"/>
        <v>0</v>
      </c>
      <c r="AB315" s="34"/>
      <c r="AC315" s="280"/>
    </row>
    <row r="316" spans="1:29" s="36" customFormat="1" ht="34.5" customHeight="1">
      <c r="A316" s="68">
        <v>112</v>
      </c>
      <c r="B316" s="89" t="s">
        <v>4210</v>
      </c>
      <c r="C316" s="103" t="s">
        <v>4288</v>
      </c>
      <c r="D316" s="2" t="s">
        <v>24</v>
      </c>
      <c r="E316" s="192"/>
      <c r="F316" s="193"/>
      <c r="G316" s="193"/>
      <c r="H316" s="30">
        <f t="shared" si="157"/>
        <v>0</v>
      </c>
      <c r="I316" s="24">
        <f t="shared" si="158"/>
        <v>0</v>
      </c>
      <c r="J316" s="193"/>
      <c r="K316" s="193"/>
      <c r="L316" s="193"/>
      <c r="M316" s="24">
        <f t="shared" si="159"/>
        <v>0</v>
      </c>
      <c r="N316" s="24">
        <f t="shared" si="160"/>
        <v>0</v>
      </c>
      <c r="O316" s="193"/>
      <c r="P316" s="193"/>
      <c r="Q316" s="193"/>
      <c r="R316" s="24">
        <f t="shared" si="161"/>
        <v>0</v>
      </c>
      <c r="S316" s="24">
        <f t="shared" si="162"/>
        <v>0</v>
      </c>
      <c r="T316" s="193"/>
      <c r="U316" s="193"/>
      <c r="V316" s="193"/>
      <c r="W316" s="24">
        <f t="shared" si="163"/>
        <v>0</v>
      </c>
      <c r="X316" s="24">
        <f t="shared" si="164"/>
        <v>0</v>
      </c>
      <c r="Y316" s="24">
        <f t="shared" si="165"/>
        <v>0</v>
      </c>
      <c r="Z316" s="206">
        <v>0</v>
      </c>
      <c r="AA316" s="9">
        <f t="shared" si="166"/>
        <v>0</v>
      </c>
      <c r="AB316" s="34"/>
      <c r="AC316" s="280"/>
    </row>
    <row r="317" spans="1:29" s="36" customFormat="1" ht="34.5" customHeight="1">
      <c r="A317" s="63">
        <v>113</v>
      </c>
      <c r="B317" s="89" t="s">
        <v>4211</v>
      </c>
      <c r="C317" s="103" t="s">
        <v>4289</v>
      </c>
      <c r="D317" s="2" t="s">
        <v>24</v>
      </c>
      <c r="E317" s="192"/>
      <c r="F317" s="193"/>
      <c r="G317" s="193"/>
      <c r="H317" s="30">
        <f t="shared" si="157"/>
        <v>0</v>
      </c>
      <c r="I317" s="24">
        <f t="shared" si="158"/>
        <v>0</v>
      </c>
      <c r="J317" s="193"/>
      <c r="K317" s="193"/>
      <c r="L317" s="193"/>
      <c r="M317" s="24">
        <f t="shared" si="159"/>
        <v>0</v>
      </c>
      <c r="N317" s="24">
        <f t="shared" si="160"/>
        <v>0</v>
      </c>
      <c r="O317" s="193"/>
      <c r="P317" s="193"/>
      <c r="Q317" s="193"/>
      <c r="R317" s="24">
        <f t="shared" si="161"/>
        <v>0</v>
      </c>
      <c r="S317" s="24">
        <f t="shared" si="162"/>
        <v>0</v>
      </c>
      <c r="T317" s="193"/>
      <c r="U317" s="193"/>
      <c r="V317" s="193"/>
      <c r="W317" s="24">
        <f t="shared" si="163"/>
        <v>0</v>
      </c>
      <c r="X317" s="24">
        <f t="shared" si="164"/>
        <v>0</v>
      </c>
      <c r="Y317" s="24">
        <f t="shared" si="165"/>
        <v>0</v>
      </c>
      <c r="Z317" s="206">
        <v>0</v>
      </c>
      <c r="AA317" s="9">
        <f t="shared" si="166"/>
        <v>0</v>
      </c>
      <c r="AB317" s="34"/>
      <c r="AC317" s="280"/>
    </row>
    <row r="318" spans="1:29" s="36" customFormat="1" ht="34.5" customHeight="1">
      <c r="A318" s="63">
        <v>114</v>
      </c>
      <c r="B318" s="89" t="s">
        <v>4212</v>
      </c>
      <c r="C318" s="103" t="s">
        <v>4290</v>
      </c>
      <c r="D318" s="2" t="s">
        <v>24</v>
      </c>
      <c r="E318" s="192"/>
      <c r="F318" s="193"/>
      <c r="G318" s="193"/>
      <c r="H318" s="30">
        <f t="shared" si="157"/>
        <v>0</v>
      </c>
      <c r="I318" s="24">
        <f t="shared" si="158"/>
        <v>0</v>
      </c>
      <c r="J318" s="193"/>
      <c r="K318" s="193"/>
      <c r="L318" s="193"/>
      <c r="M318" s="24">
        <f t="shared" si="159"/>
        <v>0</v>
      </c>
      <c r="N318" s="24">
        <f t="shared" si="160"/>
        <v>0</v>
      </c>
      <c r="O318" s="193"/>
      <c r="P318" s="193"/>
      <c r="Q318" s="193"/>
      <c r="R318" s="24">
        <f t="shared" si="161"/>
        <v>0</v>
      </c>
      <c r="S318" s="24">
        <f t="shared" si="162"/>
        <v>0</v>
      </c>
      <c r="T318" s="193"/>
      <c r="U318" s="193"/>
      <c r="V318" s="193"/>
      <c r="W318" s="24">
        <f t="shared" si="163"/>
        <v>0</v>
      </c>
      <c r="X318" s="24">
        <f t="shared" si="164"/>
        <v>0</v>
      </c>
      <c r="Y318" s="24">
        <f t="shared" si="165"/>
        <v>0</v>
      </c>
      <c r="Z318" s="206">
        <v>0</v>
      </c>
      <c r="AA318" s="9">
        <f t="shared" si="166"/>
        <v>0</v>
      </c>
      <c r="AB318" s="34"/>
      <c r="AC318" s="280"/>
    </row>
    <row r="319" spans="1:29" s="36" customFormat="1" ht="34.5" customHeight="1">
      <c r="A319" s="68">
        <v>115</v>
      </c>
      <c r="B319" s="89" t="s">
        <v>4213</v>
      </c>
      <c r="C319" s="103" t="s">
        <v>4291</v>
      </c>
      <c r="D319" s="2" t="s">
        <v>24</v>
      </c>
      <c r="E319" s="192"/>
      <c r="F319" s="193"/>
      <c r="G319" s="193"/>
      <c r="H319" s="30">
        <f t="shared" si="157"/>
        <v>0</v>
      </c>
      <c r="I319" s="24">
        <f t="shared" si="158"/>
        <v>0</v>
      </c>
      <c r="J319" s="193"/>
      <c r="K319" s="193"/>
      <c r="L319" s="193"/>
      <c r="M319" s="24">
        <f t="shared" si="159"/>
        <v>0</v>
      </c>
      <c r="N319" s="24">
        <f t="shared" si="160"/>
        <v>0</v>
      </c>
      <c r="O319" s="193"/>
      <c r="P319" s="193"/>
      <c r="Q319" s="193"/>
      <c r="R319" s="24">
        <f t="shared" si="161"/>
        <v>0</v>
      </c>
      <c r="S319" s="24">
        <f t="shared" si="162"/>
        <v>0</v>
      </c>
      <c r="T319" s="193"/>
      <c r="U319" s="193"/>
      <c r="V319" s="193"/>
      <c r="W319" s="24">
        <f t="shared" si="163"/>
        <v>0</v>
      </c>
      <c r="X319" s="24">
        <f t="shared" si="164"/>
        <v>0</v>
      </c>
      <c r="Y319" s="24">
        <f t="shared" si="165"/>
        <v>0</v>
      </c>
      <c r="Z319" s="206">
        <v>0</v>
      </c>
      <c r="AA319" s="9">
        <f t="shared" si="166"/>
        <v>0</v>
      </c>
      <c r="AB319" s="34"/>
      <c r="AC319" s="280"/>
    </row>
    <row r="320" spans="1:29" s="36" customFormat="1" ht="34.5" customHeight="1">
      <c r="A320" s="63">
        <v>116</v>
      </c>
      <c r="B320" s="89" t="s">
        <v>4214</v>
      </c>
      <c r="C320" s="103" t="s">
        <v>4292</v>
      </c>
      <c r="D320" s="2" t="s">
        <v>24</v>
      </c>
      <c r="E320" s="192"/>
      <c r="F320" s="193"/>
      <c r="G320" s="193"/>
      <c r="H320" s="30">
        <f t="shared" si="157"/>
        <v>0</v>
      </c>
      <c r="I320" s="24">
        <f t="shared" si="158"/>
        <v>0</v>
      </c>
      <c r="J320" s="193"/>
      <c r="K320" s="193"/>
      <c r="L320" s="193"/>
      <c r="M320" s="24">
        <f t="shared" si="159"/>
        <v>0</v>
      </c>
      <c r="N320" s="24">
        <f t="shared" si="160"/>
        <v>0</v>
      </c>
      <c r="O320" s="193"/>
      <c r="P320" s="193"/>
      <c r="Q320" s="193"/>
      <c r="R320" s="24">
        <f t="shared" si="161"/>
        <v>0</v>
      </c>
      <c r="S320" s="24">
        <f t="shared" si="162"/>
        <v>0</v>
      </c>
      <c r="T320" s="193"/>
      <c r="U320" s="193"/>
      <c r="V320" s="193"/>
      <c r="W320" s="24">
        <f t="shared" si="163"/>
        <v>0</v>
      </c>
      <c r="X320" s="24">
        <f t="shared" si="164"/>
        <v>0</v>
      </c>
      <c r="Y320" s="24">
        <f t="shared" si="165"/>
        <v>0</v>
      </c>
      <c r="Z320" s="206">
        <v>0</v>
      </c>
      <c r="AA320" s="9">
        <f t="shared" si="166"/>
        <v>0</v>
      </c>
      <c r="AB320" s="34"/>
      <c r="AC320" s="280"/>
    </row>
    <row r="321" spans="1:29" s="36" customFormat="1" ht="34.5" customHeight="1">
      <c r="A321" s="63">
        <v>117</v>
      </c>
      <c r="B321" s="89" t="s">
        <v>4215</v>
      </c>
      <c r="C321" s="103" t="s">
        <v>4293</v>
      </c>
      <c r="D321" s="2" t="s">
        <v>24</v>
      </c>
      <c r="E321" s="192"/>
      <c r="F321" s="193"/>
      <c r="G321" s="193"/>
      <c r="H321" s="30">
        <f t="shared" si="157"/>
        <v>0</v>
      </c>
      <c r="I321" s="24">
        <f t="shared" si="158"/>
        <v>0</v>
      </c>
      <c r="J321" s="193"/>
      <c r="K321" s="193"/>
      <c r="L321" s="193"/>
      <c r="M321" s="24">
        <f t="shared" si="159"/>
        <v>0</v>
      </c>
      <c r="N321" s="24">
        <f t="shared" si="160"/>
        <v>0</v>
      </c>
      <c r="O321" s="193"/>
      <c r="P321" s="193"/>
      <c r="Q321" s="193"/>
      <c r="R321" s="24">
        <f t="shared" si="161"/>
        <v>0</v>
      </c>
      <c r="S321" s="24">
        <f t="shared" si="162"/>
        <v>0</v>
      </c>
      <c r="T321" s="193"/>
      <c r="U321" s="193"/>
      <c r="V321" s="193"/>
      <c r="W321" s="24">
        <f t="shared" si="163"/>
        <v>0</v>
      </c>
      <c r="X321" s="24">
        <f t="shared" si="164"/>
        <v>0</v>
      </c>
      <c r="Y321" s="24">
        <f t="shared" si="165"/>
        <v>0</v>
      </c>
      <c r="Z321" s="206">
        <v>0</v>
      </c>
      <c r="AA321" s="9">
        <f t="shared" si="166"/>
        <v>0</v>
      </c>
      <c r="AB321" s="34"/>
      <c r="AC321" s="280"/>
    </row>
    <row r="322" spans="1:29" s="36" customFormat="1" ht="34.5" customHeight="1">
      <c r="A322" s="68">
        <v>118</v>
      </c>
      <c r="B322" s="89" t="s">
        <v>4216</v>
      </c>
      <c r="C322" s="103" t="s">
        <v>4294</v>
      </c>
      <c r="D322" s="2" t="s">
        <v>24</v>
      </c>
      <c r="E322" s="192"/>
      <c r="F322" s="193"/>
      <c r="G322" s="193"/>
      <c r="H322" s="30">
        <f t="shared" si="157"/>
        <v>0</v>
      </c>
      <c r="I322" s="24">
        <f t="shared" si="158"/>
        <v>0</v>
      </c>
      <c r="J322" s="193"/>
      <c r="K322" s="193"/>
      <c r="L322" s="193"/>
      <c r="M322" s="24">
        <f t="shared" si="159"/>
        <v>0</v>
      </c>
      <c r="N322" s="24">
        <f t="shared" si="160"/>
        <v>0</v>
      </c>
      <c r="O322" s="193"/>
      <c r="P322" s="193"/>
      <c r="Q322" s="193"/>
      <c r="R322" s="24">
        <f t="shared" si="161"/>
        <v>0</v>
      </c>
      <c r="S322" s="24">
        <f t="shared" si="162"/>
        <v>0</v>
      </c>
      <c r="T322" s="193"/>
      <c r="U322" s="193"/>
      <c r="V322" s="193"/>
      <c r="W322" s="24">
        <f t="shared" si="163"/>
        <v>0</v>
      </c>
      <c r="X322" s="24">
        <f t="shared" si="164"/>
        <v>0</v>
      </c>
      <c r="Y322" s="24">
        <f t="shared" si="165"/>
        <v>0</v>
      </c>
      <c r="Z322" s="206">
        <v>0</v>
      </c>
      <c r="AA322" s="9">
        <f t="shared" si="166"/>
        <v>0</v>
      </c>
      <c r="AB322" s="34"/>
      <c r="AC322" s="280"/>
    </row>
    <row r="323" spans="1:29" s="36" customFormat="1" ht="34.5" customHeight="1">
      <c r="A323" s="63">
        <v>119</v>
      </c>
      <c r="B323" s="89" t="s">
        <v>4217</v>
      </c>
      <c r="C323" s="103" t="s">
        <v>4295</v>
      </c>
      <c r="D323" s="2" t="s">
        <v>24</v>
      </c>
      <c r="E323" s="192"/>
      <c r="F323" s="193"/>
      <c r="G323" s="193"/>
      <c r="H323" s="30">
        <f t="shared" si="157"/>
        <v>0</v>
      </c>
      <c r="I323" s="24">
        <f t="shared" si="158"/>
        <v>0</v>
      </c>
      <c r="J323" s="193"/>
      <c r="K323" s="193"/>
      <c r="L323" s="193"/>
      <c r="M323" s="24">
        <f t="shared" si="159"/>
        <v>0</v>
      </c>
      <c r="N323" s="24">
        <f t="shared" si="160"/>
        <v>0</v>
      </c>
      <c r="O323" s="193"/>
      <c r="P323" s="193"/>
      <c r="Q323" s="193"/>
      <c r="R323" s="24">
        <f t="shared" si="161"/>
        <v>0</v>
      </c>
      <c r="S323" s="24">
        <f t="shared" si="162"/>
        <v>0</v>
      </c>
      <c r="T323" s="193"/>
      <c r="U323" s="193"/>
      <c r="V323" s="193"/>
      <c r="W323" s="24">
        <f t="shared" si="163"/>
        <v>0</v>
      </c>
      <c r="X323" s="24">
        <f t="shared" si="164"/>
        <v>0</v>
      </c>
      <c r="Y323" s="24">
        <f t="shared" si="165"/>
        <v>0</v>
      </c>
      <c r="Z323" s="206">
        <v>0</v>
      </c>
      <c r="AA323" s="9">
        <f t="shared" si="166"/>
        <v>0</v>
      </c>
      <c r="AB323" s="34"/>
      <c r="AC323" s="280"/>
    </row>
    <row r="324" spans="1:29" s="36" customFormat="1" ht="34.5" customHeight="1">
      <c r="A324" s="63">
        <v>120</v>
      </c>
      <c r="B324" s="89" t="s">
        <v>4218</v>
      </c>
      <c r="C324" s="103" t="s">
        <v>4296</v>
      </c>
      <c r="D324" s="2" t="s">
        <v>24</v>
      </c>
      <c r="E324" s="192"/>
      <c r="F324" s="193"/>
      <c r="G324" s="193"/>
      <c r="H324" s="30">
        <f t="shared" si="157"/>
        <v>0</v>
      </c>
      <c r="I324" s="24">
        <f t="shared" si="158"/>
        <v>0</v>
      </c>
      <c r="J324" s="193"/>
      <c r="K324" s="193"/>
      <c r="L324" s="193"/>
      <c r="M324" s="24">
        <f t="shared" si="159"/>
        <v>0</v>
      </c>
      <c r="N324" s="24">
        <f t="shared" si="160"/>
        <v>0</v>
      </c>
      <c r="O324" s="193"/>
      <c r="P324" s="193"/>
      <c r="Q324" s="193"/>
      <c r="R324" s="24">
        <f t="shared" si="161"/>
        <v>0</v>
      </c>
      <c r="S324" s="24">
        <f t="shared" si="162"/>
        <v>0</v>
      </c>
      <c r="T324" s="193"/>
      <c r="U324" s="193"/>
      <c r="V324" s="193"/>
      <c r="W324" s="24">
        <f t="shared" si="163"/>
        <v>0</v>
      </c>
      <c r="X324" s="24">
        <f t="shared" si="164"/>
        <v>0</v>
      </c>
      <c r="Y324" s="24">
        <f t="shared" si="165"/>
        <v>0</v>
      </c>
      <c r="Z324" s="206">
        <v>0</v>
      </c>
      <c r="AA324" s="9">
        <f t="shared" si="166"/>
        <v>0</v>
      </c>
      <c r="AB324" s="34"/>
      <c r="AC324" s="280"/>
    </row>
    <row r="325" spans="1:29" s="36" customFormat="1" ht="34.5" customHeight="1">
      <c r="A325" s="68">
        <v>121</v>
      </c>
      <c r="B325" s="89" t="s">
        <v>4219</v>
      </c>
      <c r="C325" s="103" t="s">
        <v>4297</v>
      </c>
      <c r="D325" s="2" t="s">
        <v>24</v>
      </c>
      <c r="E325" s="192"/>
      <c r="F325" s="193"/>
      <c r="G325" s="193"/>
      <c r="H325" s="30">
        <f t="shared" si="157"/>
        <v>0</v>
      </c>
      <c r="I325" s="24">
        <f t="shared" si="158"/>
        <v>0</v>
      </c>
      <c r="J325" s="193"/>
      <c r="K325" s="193"/>
      <c r="L325" s="193"/>
      <c r="M325" s="24">
        <f t="shared" si="159"/>
        <v>0</v>
      </c>
      <c r="N325" s="24">
        <f t="shared" si="160"/>
        <v>0</v>
      </c>
      <c r="O325" s="193"/>
      <c r="P325" s="193"/>
      <c r="Q325" s="193"/>
      <c r="R325" s="24">
        <f t="shared" si="161"/>
        <v>0</v>
      </c>
      <c r="S325" s="24">
        <f t="shared" si="162"/>
        <v>0</v>
      </c>
      <c r="T325" s="193"/>
      <c r="U325" s="193"/>
      <c r="V325" s="193"/>
      <c r="W325" s="24">
        <f t="shared" si="163"/>
        <v>0</v>
      </c>
      <c r="X325" s="24">
        <f t="shared" si="164"/>
        <v>0</v>
      </c>
      <c r="Y325" s="24">
        <f t="shared" si="165"/>
        <v>0</v>
      </c>
      <c r="Z325" s="206">
        <v>0</v>
      </c>
      <c r="AA325" s="9">
        <f t="shared" si="166"/>
        <v>0</v>
      </c>
      <c r="AB325" s="34"/>
      <c r="AC325" s="280"/>
    </row>
    <row r="326" spans="1:29" s="36" customFormat="1" ht="34.5" customHeight="1">
      <c r="A326" s="63">
        <v>122</v>
      </c>
      <c r="B326" s="89" t="s">
        <v>4220</v>
      </c>
      <c r="C326" s="103" t="s">
        <v>4298</v>
      </c>
      <c r="D326" s="2" t="s">
        <v>24</v>
      </c>
      <c r="E326" s="192"/>
      <c r="F326" s="193"/>
      <c r="G326" s="193"/>
      <c r="H326" s="30">
        <f t="shared" si="157"/>
        <v>0</v>
      </c>
      <c r="I326" s="24">
        <f t="shared" si="158"/>
        <v>0</v>
      </c>
      <c r="J326" s="193"/>
      <c r="K326" s="193"/>
      <c r="L326" s="193"/>
      <c r="M326" s="24">
        <f t="shared" si="159"/>
        <v>0</v>
      </c>
      <c r="N326" s="24">
        <f t="shared" si="160"/>
        <v>0</v>
      </c>
      <c r="O326" s="193"/>
      <c r="P326" s="193"/>
      <c r="Q326" s="193"/>
      <c r="R326" s="24">
        <f t="shared" si="161"/>
        <v>0</v>
      </c>
      <c r="S326" s="24">
        <f t="shared" si="162"/>
        <v>0</v>
      </c>
      <c r="T326" s="193"/>
      <c r="U326" s="193"/>
      <c r="V326" s="193"/>
      <c r="W326" s="24">
        <f t="shared" si="163"/>
        <v>0</v>
      </c>
      <c r="X326" s="24">
        <f t="shared" si="164"/>
        <v>0</v>
      </c>
      <c r="Y326" s="24">
        <f t="shared" si="165"/>
        <v>0</v>
      </c>
      <c r="Z326" s="206">
        <v>0</v>
      </c>
      <c r="AA326" s="9">
        <f t="shared" si="166"/>
        <v>0</v>
      </c>
      <c r="AB326" s="34"/>
      <c r="AC326" s="280"/>
    </row>
    <row r="327" spans="1:29" s="36" customFormat="1" ht="34.5" customHeight="1">
      <c r="A327" s="63">
        <v>123</v>
      </c>
      <c r="B327" s="89" t="s">
        <v>4221</v>
      </c>
      <c r="C327" s="103" t="s">
        <v>4299</v>
      </c>
      <c r="D327" s="2" t="s">
        <v>24</v>
      </c>
      <c r="E327" s="192"/>
      <c r="F327" s="193"/>
      <c r="G327" s="193"/>
      <c r="H327" s="30">
        <f t="shared" si="157"/>
        <v>0</v>
      </c>
      <c r="I327" s="24">
        <f t="shared" si="158"/>
        <v>0</v>
      </c>
      <c r="J327" s="193"/>
      <c r="K327" s="193"/>
      <c r="L327" s="193"/>
      <c r="M327" s="24">
        <f t="shared" si="159"/>
        <v>0</v>
      </c>
      <c r="N327" s="24">
        <f t="shared" si="160"/>
        <v>0</v>
      </c>
      <c r="O327" s="193"/>
      <c r="P327" s="193"/>
      <c r="Q327" s="193"/>
      <c r="R327" s="24">
        <f t="shared" si="161"/>
        <v>0</v>
      </c>
      <c r="S327" s="24">
        <f t="shared" si="162"/>
        <v>0</v>
      </c>
      <c r="T327" s="193"/>
      <c r="U327" s="193"/>
      <c r="V327" s="193"/>
      <c r="W327" s="24">
        <f t="shared" si="163"/>
        <v>0</v>
      </c>
      <c r="X327" s="24">
        <f t="shared" si="164"/>
        <v>0</v>
      </c>
      <c r="Y327" s="24">
        <f t="shared" si="165"/>
        <v>0</v>
      </c>
      <c r="Z327" s="206">
        <v>0</v>
      </c>
      <c r="AA327" s="9">
        <f t="shared" si="166"/>
        <v>0</v>
      </c>
      <c r="AB327" s="34"/>
      <c r="AC327" s="280"/>
    </row>
    <row r="328" spans="1:29" s="36" customFormat="1" ht="34.5" customHeight="1">
      <c r="A328" s="68">
        <v>124</v>
      </c>
      <c r="B328" s="89" t="s">
        <v>4222</v>
      </c>
      <c r="C328" s="103" t="s">
        <v>4300</v>
      </c>
      <c r="D328" s="2" t="s">
        <v>24</v>
      </c>
      <c r="E328" s="192"/>
      <c r="F328" s="193"/>
      <c r="G328" s="193"/>
      <c r="H328" s="30">
        <f t="shared" si="157"/>
        <v>0</v>
      </c>
      <c r="I328" s="24">
        <f t="shared" si="158"/>
        <v>0</v>
      </c>
      <c r="J328" s="193"/>
      <c r="K328" s="193"/>
      <c r="L328" s="193"/>
      <c r="M328" s="24">
        <f t="shared" si="159"/>
        <v>0</v>
      </c>
      <c r="N328" s="24">
        <f t="shared" si="160"/>
        <v>0</v>
      </c>
      <c r="O328" s="193"/>
      <c r="P328" s="193"/>
      <c r="Q328" s="193"/>
      <c r="R328" s="24">
        <f t="shared" si="161"/>
        <v>0</v>
      </c>
      <c r="S328" s="24">
        <f t="shared" si="162"/>
        <v>0</v>
      </c>
      <c r="T328" s="193"/>
      <c r="U328" s="193"/>
      <c r="V328" s="193"/>
      <c r="W328" s="24">
        <f t="shared" si="163"/>
        <v>0</v>
      </c>
      <c r="X328" s="24">
        <f t="shared" si="164"/>
        <v>0</v>
      </c>
      <c r="Y328" s="24">
        <f t="shared" si="165"/>
        <v>0</v>
      </c>
      <c r="Z328" s="206">
        <v>0</v>
      </c>
      <c r="AA328" s="9">
        <f t="shared" si="166"/>
        <v>0</v>
      </c>
      <c r="AB328" s="34"/>
      <c r="AC328" s="280"/>
    </row>
    <row r="329" spans="1:29" s="36" customFormat="1" ht="34.5" customHeight="1">
      <c r="A329" s="63">
        <v>125</v>
      </c>
      <c r="B329" s="89" t="s">
        <v>4223</v>
      </c>
      <c r="C329" s="103" t="s">
        <v>4301</v>
      </c>
      <c r="D329" s="2" t="s">
        <v>24</v>
      </c>
      <c r="E329" s="192"/>
      <c r="F329" s="193"/>
      <c r="G329" s="193"/>
      <c r="H329" s="30">
        <f t="shared" si="157"/>
        <v>0</v>
      </c>
      <c r="I329" s="24">
        <f t="shared" si="158"/>
        <v>0</v>
      </c>
      <c r="J329" s="193"/>
      <c r="K329" s="193"/>
      <c r="L329" s="193"/>
      <c r="M329" s="24">
        <f t="shared" si="159"/>
        <v>0</v>
      </c>
      <c r="N329" s="24">
        <f t="shared" si="160"/>
        <v>0</v>
      </c>
      <c r="O329" s="193"/>
      <c r="P329" s="193"/>
      <c r="Q329" s="193"/>
      <c r="R329" s="24">
        <f t="shared" si="161"/>
        <v>0</v>
      </c>
      <c r="S329" s="24">
        <f t="shared" si="162"/>
        <v>0</v>
      </c>
      <c r="T329" s="193"/>
      <c r="U329" s="193"/>
      <c r="V329" s="193"/>
      <c r="W329" s="24">
        <f t="shared" si="163"/>
        <v>0</v>
      </c>
      <c r="X329" s="24">
        <f t="shared" si="164"/>
        <v>0</v>
      </c>
      <c r="Y329" s="24">
        <f t="shared" si="165"/>
        <v>0</v>
      </c>
      <c r="Z329" s="206">
        <v>0</v>
      </c>
      <c r="AA329" s="9">
        <f t="shared" si="166"/>
        <v>0</v>
      </c>
      <c r="AB329" s="34"/>
      <c r="AC329" s="280"/>
    </row>
    <row r="330" spans="1:29" s="36" customFormat="1" ht="34.5" customHeight="1">
      <c r="A330" s="63">
        <v>126</v>
      </c>
      <c r="B330" s="89" t="s">
        <v>4224</v>
      </c>
      <c r="C330" s="103" t="s">
        <v>4302</v>
      </c>
      <c r="D330" s="2" t="s">
        <v>24</v>
      </c>
      <c r="E330" s="192"/>
      <c r="F330" s="193"/>
      <c r="G330" s="193"/>
      <c r="H330" s="30">
        <f t="shared" si="157"/>
        <v>0</v>
      </c>
      <c r="I330" s="24">
        <f t="shared" si="158"/>
        <v>0</v>
      </c>
      <c r="J330" s="193"/>
      <c r="K330" s="193"/>
      <c r="L330" s="193"/>
      <c r="M330" s="24">
        <f t="shared" si="159"/>
        <v>0</v>
      </c>
      <c r="N330" s="24">
        <f t="shared" si="160"/>
        <v>0</v>
      </c>
      <c r="O330" s="193"/>
      <c r="P330" s="193"/>
      <c r="Q330" s="193"/>
      <c r="R330" s="24">
        <f t="shared" si="161"/>
        <v>0</v>
      </c>
      <c r="S330" s="24">
        <f t="shared" si="162"/>
        <v>0</v>
      </c>
      <c r="T330" s="193"/>
      <c r="U330" s="193"/>
      <c r="V330" s="193"/>
      <c r="W330" s="24">
        <f t="shared" si="163"/>
        <v>0</v>
      </c>
      <c r="X330" s="24">
        <f t="shared" si="164"/>
        <v>0</v>
      </c>
      <c r="Y330" s="24">
        <f t="shared" si="165"/>
        <v>0</v>
      </c>
      <c r="Z330" s="206">
        <v>0</v>
      </c>
      <c r="AA330" s="9">
        <f t="shared" si="166"/>
        <v>0</v>
      </c>
      <c r="AB330" s="34"/>
      <c r="AC330" s="280"/>
    </row>
    <row r="331" spans="1:29" s="36" customFormat="1" ht="34.5" customHeight="1">
      <c r="A331" s="68">
        <v>127</v>
      </c>
      <c r="B331" s="89" t="s">
        <v>4225</v>
      </c>
      <c r="C331" s="103" t="s">
        <v>4303</v>
      </c>
      <c r="D331" s="2" t="s">
        <v>24</v>
      </c>
      <c r="E331" s="192"/>
      <c r="F331" s="193"/>
      <c r="G331" s="193"/>
      <c r="H331" s="30">
        <f t="shared" si="157"/>
        <v>0</v>
      </c>
      <c r="I331" s="24">
        <f t="shared" si="158"/>
        <v>0</v>
      </c>
      <c r="J331" s="193"/>
      <c r="K331" s="193"/>
      <c r="L331" s="193"/>
      <c r="M331" s="24">
        <f t="shared" si="159"/>
        <v>0</v>
      </c>
      <c r="N331" s="24">
        <f t="shared" si="160"/>
        <v>0</v>
      </c>
      <c r="O331" s="193"/>
      <c r="P331" s="193"/>
      <c r="Q331" s="193"/>
      <c r="R331" s="24">
        <f t="shared" si="161"/>
        <v>0</v>
      </c>
      <c r="S331" s="24">
        <f t="shared" si="162"/>
        <v>0</v>
      </c>
      <c r="T331" s="193"/>
      <c r="U331" s="193"/>
      <c r="V331" s="193"/>
      <c r="W331" s="24">
        <f t="shared" si="163"/>
        <v>0</v>
      </c>
      <c r="X331" s="24">
        <f t="shared" si="164"/>
        <v>0</v>
      </c>
      <c r="Y331" s="24">
        <f t="shared" si="165"/>
        <v>0</v>
      </c>
      <c r="Z331" s="206">
        <v>0</v>
      </c>
      <c r="AA331" s="9">
        <f t="shared" si="166"/>
        <v>0</v>
      </c>
      <c r="AB331" s="34"/>
      <c r="AC331" s="280"/>
    </row>
    <row r="332" spans="1:29" s="36" customFormat="1" ht="34.5" customHeight="1">
      <c r="A332" s="63">
        <v>128</v>
      </c>
      <c r="B332" s="89" t="s">
        <v>4226</v>
      </c>
      <c r="C332" s="103" t="s">
        <v>4304</v>
      </c>
      <c r="D332" s="2" t="s">
        <v>24</v>
      </c>
      <c r="E332" s="192"/>
      <c r="F332" s="193"/>
      <c r="G332" s="193"/>
      <c r="H332" s="30">
        <f t="shared" si="157"/>
        <v>0</v>
      </c>
      <c r="I332" s="24">
        <f t="shared" si="158"/>
        <v>0</v>
      </c>
      <c r="J332" s="193"/>
      <c r="K332" s="193"/>
      <c r="L332" s="193"/>
      <c r="M332" s="24">
        <f t="shared" si="159"/>
        <v>0</v>
      </c>
      <c r="N332" s="24">
        <f t="shared" si="160"/>
        <v>0</v>
      </c>
      <c r="O332" s="193"/>
      <c r="P332" s="193"/>
      <c r="Q332" s="193"/>
      <c r="R332" s="24">
        <f t="shared" si="161"/>
        <v>0</v>
      </c>
      <c r="S332" s="24">
        <f t="shared" si="162"/>
        <v>0</v>
      </c>
      <c r="T332" s="193"/>
      <c r="U332" s="193"/>
      <c r="V332" s="193"/>
      <c r="W332" s="24">
        <f t="shared" si="163"/>
        <v>0</v>
      </c>
      <c r="X332" s="24">
        <f t="shared" si="164"/>
        <v>0</v>
      </c>
      <c r="Y332" s="24">
        <f t="shared" si="165"/>
        <v>0</v>
      </c>
      <c r="Z332" s="206">
        <v>0</v>
      </c>
      <c r="AA332" s="9">
        <f t="shared" si="166"/>
        <v>0</v>
      </c>
      <c r="AB332" s="34"/>
      <c r="AC332" s="280"/>
    </row>
    <row r="333" spans="1:29" s="36" customFormat="1" ht="34.5" customHeight="1">
      <c r="A333" s="63">
        <v>129</v>
      </c>
      <c r="B333" s="89" t="s">
        <v>4227</v>
      </c>
      <c r="C333" s="103" t="s">
        <v>4305</v>
      </c>
      <c r="D333" s="2" t="s">
        <v>24</v>
      </c>
      <c r="E333" s="192"/>
      <c r="F333" s="193"/>
      <c r="G333" s="193"/>
      <c r="H333" s="30">
        <f t="shared" si="157"/>
        <v>0</v>
      </c>
      <c r="I333" s="24">
        <f t="shared" si="158"/>
        <v>0</v>
      </c>
      <c r="J333" s="193"/>
      <c r="K333" s="193"/>
      <c r="L333" s="193"/>
      <c r="M333" s="24">
        <f t="shared" si="159"/>
        <v>0</v>
      </c>
      <c r="N333" s="24">
        <f t="shared" si="160"/>
        <v>0</v>
      </c>
      <c r="O333" s="193"/>
      <c r="P333" s="193"/>
      <c r="Q333" s="193"/>
      <c r="R333" s="24">
        <f t="shared" si="161"/>
        <v>0</v>
      </c>
      <c r="S333" s="24">
        <f t="shared" si="162"/>
        <v>0</v>
      </c>
      <c r="T333" s="193"/>
      <c r="U333" s="193"/>
      <c r="V333" s="193"/>
      <c r="W333" s="24">
        <f t="shared" si="163"/>
        <v>0</v>
      </c>
      <c r="X333" s="24">
        <f t="shared" si="164"/>
        <v>0</v>
      </c>
      <c r="Y333" s="24">
        <f t="shared" si="165"/>
        <v>0</v>
      </c>
      <c r="Z333" s="206">
        <v>0</v>
      </c>
      <c r="AA333" s="9">
        <f t="shared" si="166"/>
        <v>0</v>
      </c>
      <c r="AB333" s="34"/>
      <c r="AC333" s="280"/>
    </row>
    <row r="334" spans="1:29" s="36" customFormat="1" ht="34.5" customHeight="1">
      <c r="A334" s="68">
        <v>130</v>
      </c>
      <c r="B334" s="89" t="s">
        <v>4228</v>
      </c>
      <c r="C334" s="103" t="s">
        <v>4306</v>
      </c>
      <c r="D334" s="2" t="s">
        <v>24</v>
      </c>
      <c r="E334" s="192"/>
      <c r="F334" s="193"/>
      <c r="G334" s="193"/>
      <c r="H334" s="30">
        <f t="shared" ref="H334:H356" si="167">SUM(E334:G334)</f>
        <v>0</v>
      </c>
      <c r="I334" s="24">
        <f t="shared" ref="I334:I356" si="168">H334*Z334</f>
        <v>0</v>
      </c>
      <c r="J334" s="193"/>
      <c r="K334" s="193"/>
      <c r="L334" s="193"/>
      <c r="M334" s="24">
        <f t="shared" ref="M334:M356" si="169">SUM(J334:L334)</f>
        <v>0</v>
      </c>
      <c r="N334" s="24">
        <f t="shared" ref="N334:N356" si="170">M334*Z334</f>
        <v>0</v>
      </c>
      <c r="O334" s="193"/>
      <c r="P334" s="193"/>
      <c r="Q334" s="193"/>
      <c r="R334" s="24">
        <f t="shared" ref="R334:R356" si="171">SUM(O334:Q334)</f>
        <v>0</v>
      </c>
      <c r="S334" s="24">
        <f t="shared" ref="S334:S356" si="172">R334*Z334</f>
        <v>0</v>
      </c>
      <c r="T334" s="193"/>
      <c r="U334" s="193"/>
      <c r="V334" s="193"/>
      <c r="W334" s="24">
        <f t="shared" ref="W334:W356" si="173">SUM(T334:V334)</f>
        <v>0</v>
      </c>
      <c r="X334" s="24">
        <f t="shared" ref="X334:X356" si="174">W334*Z334</f>
        <v>0</v>
      </c>
      <c r="Y334" s="24">
        <f t="shared" ref="Y334:Y356" si="175">H334+M334+R334+W334</f>
        <v>0</v>
      </c>
      <c r="Z334" s="206">
        <v>0</v>
      </c>
      <c r="AA334" s="9">
        <f t="shared" ref="AA334:AA356" si="176">Y334*Z334</f>
        <v>0</v>
      </c>
      <c r="AB334" s="34"/>
      <c r="AC334" s="280"/>
    </row>
    <row r="335" spans="1:29" s="36" customFormat="1" ht="34.5" customHeight="1">
      <c r="A335" s="63">
        <v>131</v>
      </c>
      <c r="B335" s="89" t="s">
        <v>4229</v>
      </c>
      <c r="C335" s="103" t="s">
        <v>4307</v>
      </c>
      <c r="D335" s="2" t="s">
        <v>24</v>
      </c>
      <c r="E335" s="192"/>
      <c r="F335" s="193"/>
      <c r="G335" s="193"/>
      <c r="H335" s="30">
        <f t="shared" si="167"/>
        <v>0</v>
      </c>
      <c r="I335" s="24">
        <f t="shared" si="168"/>
        <v>0</v>
      </c>
      <c r="J335" s="193"/>
      <c r="K335" s="193"/>
      <c r="L335" s="193"/>
      <c r="M335" s="24">
        <f t="shared" si="169"/>
        <v>0</v>
      </c>
      <c r="N335" s="24">
        <f t="shared" si="170"/>
        <v>0</v>
      </c>
      <c r="O335" s="193"/>
      <c r="P335" s="193"/>
      <c r="Q335" s="193"/>
      <c r="R335" s="24">
        <f t="shared" si="171"/>
        <v>0</v>
      </c>
      <c r="S335" s="24">
        <f t="shared" si="172"/>
        <v>0</v>
      </c>
      <c r="T335" s="193"/>
      <c r="U335" s="193"/>
      <c r="V335" s="193"/>
      <c r="W335" s="24">
        <f t="shared" si="173"/>
        <v>0</v>
      </c>
      <c r="X335" s="24">
        <f t="shared" si="174"/>
        <v>0</v>
      </c>
      <c r="Y335" s="24">
        <f t="shared" si="175"/>
        <v>0</v>
      </c>
      <c r="Z335" s="206">
        <v>0</v>
      </c>
      <c r="AA335" s="9">
        <f t="shared" si="176"/>
        <v>0</v>
      </c>
      <c r="AB335" s="34"/>
      <c r="AC335" s="280"/>
    </row>
    <row r="336" spans="1:29" s="36" customFormat="1" ht="34.5" customHeight="1">
      <c r="A336" s="63">
        <v>132</v>
      </c>
      <c r="B336" s="89" t="s">
        <v>4230</v>
      </c>
      <c r="C336" s="103" t="s">
        <v>4308</v>
      </c>
      <c r="D336" s="2" t="s">
        <v>24</v>
      </c>
      <c r="E336" s="192"/>
      <c r="F336" s="193"/>
      <c r="G336" s="193"/>
      <c r="H336" s="30">
        <f t="shared" si="167"/>
        <v>0</v>
      </c>
      <c r="I336" s="24">
        <f t="shared" si="168"/>
        <v>0</v>
      </c>
      <c r="J336" s="193"/>
      <c r="K336" s="193"/>
      <c r="L336" s="193"/>
      <c r="M336" s="24">
        <f t="shared" si="169"/>
        <v>0</v>
      </c>
      <c r="N336" s="24">
        <f t="shared" si="170"/>
        <v>0</v>
      </c>
      <c r="O336" s="193"/>
      <c r="P336" s="193"/>
      <c r="Q336" s="193"/>
      <c r="R336" s="24">
        <f t="shared" si="171"/>
        <v>0</v>
      </c>
      <c r="S336" s="24">
        <f t="shared" si="172"/>
        <v>0</v>
      </c>
      <c r="T336" s="193"/>
      <c r="U336" s="193"/>
      <c r="V336" s="193"/>
      <c r="W336" s="24">
        <f t="shared" si="173"/>
        <v>0</v>
      </c>
      <c r="X336" s="24">
        <f t="shared" si="174"/>
        <v>0</v>
      </c>
      <c r="Y336" s="24">
        <f t="shared" si="175"/>
        <v>0</v>
      </c>
      <c r="Z336" s="206">
        <v>0</v>
      </c>
      <c r="AA336" s="9">
        <f t="shared" si="176"/>
        <v>0</v>
      </c>
      <c r="AB336" s="34"/>
      <c r="AC336" s="280"/>
    </row>
    <row r="337" spans="1:29" s="36" customFormat="1" ht="34.5" customHeight="1">
      <c r="A337" s="68">
        <v>133</v>
      </c>
      <c r="B337" s="89" t="s">
        <v>4231</v>
      </c>
      <c r="C337" s="103" t="s">
        <v>4309</v>
      </c>
      <c r="D337" s="2" t="s">
        <v>24</v>
      </c>
      <c r="E337" s="192"/>
      <c r="F337" s="193"/>
      <c r="G337" s="193"/>
      <c r="H337" s="30">
        <f t="shared" si="167"/>
        <v>0</v>
      </c>
      <c r="I337" s="24">
        <f t="shared" si="168"/>
        <v>0</v>
      </c>
      <c r="J337" s="193"/>
      <c r="K337" s="193"/>
      <c r="L337" s="193"/>
      <c r="M337" s="24">
        <f t="shared" si="169"/>
        <v>0</v>
      </c>
      <c r="N337" s="24">
        <f t="shared" si="170"/>
        <v>0</v>
      </c>
      <c r="O337" s="193"/>
      <c r="P337" s="193"/>
      <c r="Q337" s="193"/>
      <c r="R337" s="24">
        <f t="shared" si="171"/>
        <v>0</v>
      </c>
      <c r="S337" s="24">
        <f t="shared" si="172"/>
        <v>0</v>
      </c>
      <c r="T337" s="193"/>
      <c r="U337" s="193"/>
      <c r="V337" s="193"/>
      <c r="W337" s="24">
        <f t="shared" si="173"/>
        <v>0</v>
      </c>
      <c r="X337" s="24">
        <f t="shared" si="174"/>
        <v>0</v>
      </c>
      <c r="Y337" s="24">
        <f t="shared" si="175"/>
        <v>0</v>
      </c>
      <c r="Z337" s="206">
        <v>0</v>
      </c>
      <c r="AA337" s="9">
        <f t="shared" si="176"/>
        <v>0</v>
      </c>
      <c r="AB337" s="34"/>
      <c r="AC337" s="280"/>
    </row>
    <row r="338" spans="1:29" s="36" customFormat="1" ht="34.5" customHeight="1">
      <c r="A338" s="63">
        <v>134</v>
      </c>
      <c r="B338" s="89" t="s">
        <v>4232</v>
      </c>
      <c r="C338" s="103" t="s">
        <v>4310</v>
      </c>
      <c r="D338" s="2" t="s">
        <v>24</v>
      </c>
      <c r="E338" s="192"/>
      <c r="F338" s="193"/>
      <c r="G338" s="193"/>
      <c r="H338" s="30">
        <f t="shared" si="167"/>
        <v>0</v>
      </c>
      <c r="I338" s="24">
        <f t="shared" si="168"/>
        <v>0</v>
      </c>
      <c r="J338" s="193"/>
      <c r="K338" s="193"/>
      <c r="L338" s="193"/>
      <c r="M338" s="24">
        <f t="shared" si="169"/>
        <v>0</v>
      </c>
      <c r="N338" s="24">
        <f t="shared" si="170"/>
        <v>0</v>
      </c>
      <c r="O338" s="193"/>
      <c r="P338" s="193"/>
      <c r="Q338" s="193"/>
      <c r="R338" s="24">
        <f t="shared" si="171"/>
        <v>0</v>
      </c>
      <c r="S338" s="24">
        <f t="shared" si="172"/>
        <v>0</v>
      </c>
      <c r="T338" s="193"/>
      <c r="U338" s="193"/>
      <c r="V338" s="193"/>
      <c r="W338" s="24">
        <f t="shared" si="173"/>
        <v>0</v>
      </c>
      <c r="X338" s="24">
        <f t="shared" si="174"/>
        <v>0</v>
      </c>
      <c r="Y338" s="24">
        <f t="shared" si="175"/>
        <v>0</v>
      </c>
      <c r="Z338" s="206">
        <v>0</v>
      </c>
      <c r="AA338" s="9">
        <f t="shared" si="176"/>
        <v>0</v>
      </c>
      <c r="AB338" s="34"/>
      <c r="AC338" s="280"/>
    </row>
    <row r="339" spans="1:29" s="36" customFormat="1" ht="34.5" customHeight="1">
      <c r="A339" s="63">
        <v>135</v>
      </c>
      <c r="B339" s="89" t="s">
        <v>164</v>
      </c>
      <c r="C339" s="103" t="s">
        <v>129</v>
      </c>
      <c r="D339" s="2" t="s">
        <v>24</v>
      </c>
      <c r="E339" s="192"/>
      <c r="F339" s="193"/>
      <c r="G339" s="193"/>
      <c r="H339" s="30">
        <f t="shared" si="167"/>
        <v>0</v>
      </c>
      <c r="I339" s="24">
        <f t="shared" si="168"/>
        <v>0</v>
      </c>
      <c r="J339" s="193"/>
      <c r="K339" s="193"/>
      <c r="L339" s="193"/>
      <c r="M339" s="24">
        <f t="shared" si="169"/>
        <v>0</v>
      </c>
      <c r="N339" s="24">
        <f t="shared" si="170"/>
        <v>0</v>
      </c>
      <c r="O339" s="193"/>
      <c r="P339" s="193"/>
      <c r="Q339" s="193"/>
      <c r="R339" s="24">
        <f t="shared" si="171"/>
        <v>0</v>
      </c>
      <c r="S339" s="24">
        <f t="shared" si="172"/>
        <v>0</v>
      </c>
      <c r="T339" s="193"/>
      <c r="U339" s="193"/>
      <c r="V339" s="193"/>
      <c r="W339" s="24">
        <f t="shared" si="173"/>
        <v>0</v>
      </c>
      <c r="X339" s="24">
        <f t="shared" si="174"/>
        <v>0</v>
      </c>
      <c r="Y339" s="24">
        <f t="shared" si="175"/>
        <v>0</v>
      </c>
      <c r="Z339" s="206">
        <v>3228.58</v>
      </c>
      <c r="AA339" s="9">
        <f t="shared" si="176"/>
        <v>0</v>
      </c>
      <c r="AB339" s="34"/>
      <c r="AC339" s="280"/>
    </row>
    <row r="340" spans="1:29" s="36" customFormat="1" ht="34.5" customHeight="1">
      <c r="A340" s="68">
        <v>136</v>
      </c>
      <c r="B340" s="89" t="s">
        <v>194</v>
      </c>
      <c r="C340" s="103" t="s">
        <v>130</v>
      </c>
      <c r="D340" s="2" t="s">
        <v>24</v>
      </c>
      <c r="E340" s="192"/>
      <c r="F340" s="193"/>
      <c r="G340" s="193"/>
      <c r="H340" s="30">
        <f t="shared" si="167"/>
        <v>0</v>
      </c>
      <c r="I340" s="24">
        <f t="shared" si="168"/>
        <v>0</v>
      </c>
      <c r="J340" s="193"/>
      <c r="K340" s="193"/>
      <c r="L340" s="193"/>
      <c r="M340" s="24">
        <f t="shared" si="169"/>
        <v>0</v>
      </c>
      <c r="N340" s="24">
        <f t="shared" si="170"/>
        <v>0</v>
      </c>
      <c r="O340" s="193"/>
      <c r="P340" s="193"/>
      <c r="Q340" s="193"/>
      <c r="R340" s="24">
        <f t="shared" si="171"/>
        <v>0</v>
      </c>
      <c r="S340" s="24">
        <f t="shared" si="172"/>
        <v>0</v>
      </c>
      <c r="T340" s="193"/>
      <c r="U340" s="193"/>
      <c r="V340" s="193"/>
      <c r="W340" s="24">
        <f t="shared" si="173"/>
        <v>0</v>
      </c>
      <c r="X340" s="24">
        <f t="shared" si="174"/>
        <v>0</v>
      </c>
      <c r="Y340" s="24">
        <f t="shared" si="175"/>
        <v>0</v>
      </c>
      <c r="Z340" s="206">
        <v>7782.11</v>
      </c>
      <c r="AA340" s="9">
        <f t="shared" si="176"/>
        <v>0</v>
      </c>
      <c r="AB340" s="34"/>
      <c r="AC340" s="280"/>
    </row>
    <row r="341" spans="1:29" s="36" customFormat="1" ht="34.5" customHeight="1">
      <c r="A341" s="63">
        <v>137</v>
      </c>
      <c r="B341" s="89" t="s">
        <v>175</v>
      </c>
      <c r="C341" s="103" t="s">
        <v>131</v>
      </c>
      <c r="D341" s="2" t="s">
        <v>24</v>
      </c>
      <c r="E341" s="192"/>
      <c r="F341" s="193"/>
      <c r="G341" s="193"/>
      <c r="H341" s="30">
        <f t="shared" si="167"/>
        <v>0</v>
      </c>
      <c r="I341" s="24">
        <f t="shared" si="168"/>
        <v>0</v>
      </c>
      <c r="J341" s="193"/>
      <c r="K341" s="193"/>
      <c r="L341" s="193"/>
      <c r="M341" s="24">
        <f t="shared" si="169"/>
        <v>0</v>
      </c>
      <c r="N341" s="24">
        <f t="shared" si="170"/>
        <v>0</v>
      </c>
      <c r="O341" s="193"/>
      <c r="P341" s="193"/>
      <c r="Q341" s="193"/>
      <c r="R341" s="24">
        <f t="shared" si="171"/>
        <v>0</v>
      </c>
      <c r="S341" s="24">
        <f t="shared" si="172"/>
        <v>0</v>
      </c>
      <c r="T341" s="193"/>
      <c r="U341" s="193"/>
      <c r="V341" s="193"/>
      <c r="W341" s="24">
        <f t="shared" si="173"/>
        <v>0</v>
      </c>
      <c r="X341" s="24">
        <f t="shared" si="174"/>
        <v>0</v>
      </c>
      <c r="Y341" s="24">
        <f t="shared" si="175"/>
        <v>0</v>
      </c>
      <c r="Z341" s="206">
        <v>4050.59</v>
      </c>
      <c r="AA341" s="9">
        <f t="shared" si="176"/>
        <v>0</v>
      </c>
      <c r="AB341" s="34"/>
      <c r="AC341" s="280"/>
    </row>
    <row r="342" spans="1:29" s="36" customFormat="1" ht="34.5" customHeight="1">
      <c r="A342" s="63">
        <v>138</v>
      </c>
      <c r="B342" s="89" t="s">
        <v>215</v>
      </c>
      <c r="C342" s="103" t="s">
        <v>132</v>
      </c>
      <c r="D342" s="2" t="s">
        <v>24</v>
      </c>
      <c r="E342" s="192"/>
      <c r="F342" s="193"/>
      <c r="G342" s="193"/>
      <c r="H342" s="30">
        <f t="shared" si="167"/>
        <v>0</v>
      </c>
      <c r="I342" s="24">
        <f t="shared" si="168"/>
        <v>0</v>
      </c>
      <c r="J342" s="193"/>
      <c r="K342" s="193"/>
      <c r="L342" s="193"/>
      <c r="M342" s="24">
        <f t="shared" si="169"/>
        <v>0</v>
      </c>
      <c r="N342" s="24">
        <f t="shared" si="170"/>
        <v>0</v>
      </c>
      <c r="O342" s="193"/>
      <c r="P342" s="193"/>
      <c r="Q342" s="193"/>
      <c r="R342" s="24">
        <f t="shared" si="171"/>
        <v>0</v>
      </c>
      <c r="S342" s="24">
        <f t="shared" si="172"/>
        <v>0</v>
      </c>
      <c r="T342" s="193"/>
      <c r="U342" s="193"/>
      <c r="V342" s="193"/>
      <c r="W342" s="24">
        <f t="shared" si="173"/>
        <v>0</v>
      </c>
      <c r="X342" s="24">
        <f t="shared" si="174"/>
        <v>0</v>
      </c>
      <c r="Y342" s="24">
        <f t="shared" si="175"/>
        <v>0</v>
      </c>
      <c r="Z342" s="206">
        <v>9229.2900000000009</v>
      </c>
      <c r="AA342" s="9">
        <f t="shared" si="176"/>
        <v>0</v>
      </c>
      <c r="AB342" s="34"/>
      <c r="AC342" s="280"/>
    </row>
    <row r="343" spans="1:29" s="36" customFormat="1" ht="34.5" customHeight="1">
      <c r="A343" s="68">
        <v>139</v>
      </c>
      <c r="B343" s="89" t="s">
        <v>216</v>
      </c>
      <c r="C343" s="103" t="s">
        <v>133</v>
      </c>
      <c r="D343" s="2" t="s">
        <v>24</v>
      </c>
      <c r="E343" s="192"/>
      <c r="F343" s="193"/>
      <c r="G343" s="193"/>
      <c r="H343" s="30">
        <f t="shared" si="167"/>
        <v>0</v>
      </c>
      <c r="I343" s="24">
        <f t="shared" si="168"/>
        <v>0</v>
      </c>
      <c r="J343" s="193"/>
      <c r="K343" s="193"/>
      <c r="L343" s="193"/>
      <c r="M343" s="24">
        <f t="shared" si="169"/>
        <v>0</v>
      </c>
      <c r="N343" s="24">
        <f t="shared" si="170"/>
        <v>0</v>
      </c>
      <c r="O343" s="193"/>
      <c r="P343" s="193"/>
      <c r="Q343" s="193"/>
      <c r="R343" s="24">
        <f t="shared" si="171"/>
        <v>0</v>
      </c>
      <c r="S343" s="24">
        <f t="shared" si="172"/>
        <v>0</v>
      </c>
      <c r="T343" s="193"/>
      <c r="U343" s="193"/>
      <c r="V343" s="193"/>
      <c r="W343" s="24">
        <f t="shared" si="173"/>
        <v>0</v>
      </c>
      <c r="X343" s="24">
        <f t="shared" si="174"/>
        <v>0</v>
      </c>
      <c r="Y343" s="24">
        <f t="shared" si="175"/>
        <v>0</v>
      </c>
      <c r="Z343" s="206">
        <v>10015.620000000001</v>
      </c>
      <c r="AA343" s="9">
        <f t="shared" si="176"/>
        <v>0</v>
      </c>
      <c r="AB343" s="34"/>
      <c r="AC343" s="280"/>
    </row>
    <row r="344" spans="1:29" s="36" customFormat="1" ht="34.5" customHeight="1">
      <c r="A344" s="63">
        <v>140</v>
      </c>
      <c r="B344" s="89" t="s">
        <v>225</v>
      </c>
      <c r="C344" s="103" t="s">
        <v>134</v>
      </c>
      <c r="D344" s="2" t="s">
        <v>24</v>
      </c>
      <c r="E344" s="192"/>
      <c r="F344" s="193"/>
      <c r="G344" s="193"/>
      <c r="H344" s="30">
        <f t="shared" si="167"/>
        <v>0</v>
      </c>
      <c r="I344" s="24">
        <f t="shared" si="168"/>
        <v>0</v>
      </c>
      <c r="J344" s="193"/>
      <c r="K344" s="193"/>
      <c r="L344" s="193"/>
      <c r="M344" s="24">
        <f t="shared" si="169"/>
        <v>0</v>
      </c>
      <c r="N344" s="24">
        <f t="shared" si="170"/>
        <v>0</v>
      </c>
      <c r="O344" s="193"/>
      <c r="P344" s="193"/>
      <c r="Q344" s="193"/>
      <c r="R344" s="24">
        <f t="shared" si="171"/>
        <v>0</v>
      </c>
      <c r="S344" s="24">
        <f t="shared" si="172"/>
        <v>0</v>
      </c>
      <c r="T344" s="193"/>
      <c r="U344" s="193"/>
      <c r="V344" s="193"/>
      <c r="W344" s="24">
        <f t="shared" si="173"/>
        <v>0</v>
      </c>
      <c r="X344" s="24">
        <f t="shared" si="174"/>
        <v>0</v>
      </c>
      <c r="Y344" s="24">
        <f t="shared" si="175"/>
        <v>0</v>
      </c>
      <c r="Z344" s="206">
        <v>2747.26</v>
      </c>
      <c r="AA344" s="9">
        <f t="shared" si="176"/>
        <v>0</v>
      </c>
      <c r="AB344" s="34"/>
      <c r="AC344" s="280"/>
    </row>
    <row r="345" spans="1:29" s="36" customFormat="1" ht="34.5" customHeight="1">
      <c r="A345" s="63">
        <v>141</v>
      </c>
      <c r="B345" s="89" t="s">
        <v>229</v>
      </c>
      <c r="C345" s="103" t="s">
        <v>135</v>
      </c>
      <c r="D345" s="2" t="s">
        <v>24</v>
      </c>
      <c r="E345" s="192"/>
      <c r="F345" s="193"/>
      <c r="G345" s="193"/>
      <c r="H345" s="30">
        <f t="shared" si="167"/>
        <v>0</v>
      </c>
      <c r="I345" s="24">
        <f t="shared" si="168"/>
        <v>0</v>
      </c>
      <c r="J345" s="193"/>
      <c r="K345" s="193"/>
      <c r="L345" s="193"/>
      <c r="M345" s="24">
        <f t="shared" si="169"/>
        <v>0</v>
      </c>
      <c r="N345" s="24">
        <f t="shared" si="170"/>
        <v>0</v>
      </c>
      <c r="O345" s="193"/>
      <c r="P345" s="193"/>
      <c r="Q345" s="193"/>
      <c r="R345" s="24">
        <f t="shared" si="171"/>
        <v>0</v>
      </c>
      <c r="S345" s="24">
        <f t="shared" si="172"/>
        <v>0</v>
      </c>
      <c r="T345" s="193"/>
      <c r="U345" s="193"/>
      <c r="V345" s="193"/>
      <c r="W345" s="24">
        <f t="shared" si="173"/>
        <v>0</v>
      </c>
      <c r="X345" s="24">
        <f t="shared" si="174"/>
        <v>0</v>
      </c>
      <c r="Y345" s="24">
        <f t="shared" si="175"/>
        <v>0</v>
      </c>
      <c r="Z345" s="206">
        <v>3028.48</v>
      </c>
      <c r="AA345" s="9">
        <f t="shared" si="176"/>
        <v>0</v>
      </c>
      <c r="AB345" s="34"/>
      <c r="AC345" s="280"/>
    </row>
    <row r="346" spans="1:29" s="36" customFormat="1" ht="34.5" customHeight="1">
      <c r="A346" s="68">
        <v>142</v>
      </c>
      <c r="B346" s="89" t="s">
        <v>224</v>
      </c>
      <c r="C346" s="103" t="s">
        <v>136</v>
      </c>
      <c r="D346" s="2" t="s">
        <v>24</v>
      </c>
      <c r="E346" s="192"/>
      <c r="F346" s="193"/>
      <c r="G346" s="193"/>
      <c r="H346" s="30">
        <f t="shared" si="167"/>
        <v>0</v>
      </c>
      <c r="I346" s="24">
        <f t="shared" si="168"/>
        <v>0</v>
      </c>
      <c r="J346" s="193"/>
      <c r="K346" s="193"/>
      <c r="L346" s="193"/>
      <c r="M346" s="24">
        <f t="shared" si="169"/>
        <v>0</v>
      </c>
      <c r="N346" s="24">
        <f t="shared" si="170"/>
        <v>0</v>
      </c>
      <c r="O346" s="193"/>
      <c r="P346" s="193"/>
      <c r="Q346" s="193"/>
      <c r="R346" s="24">
        <f t="shared" si="171"/>
        <v>0</v>
      </c>
      <c r="S346" s="24">
        <f t="shared" si="172"/>
        <v>0</v>
      </c>
      <c r="T346" s="193"/>
      <c r="U346" s="193"/>
      <c r="V346" s="193"/>
      <c r="W346" s="24">
        <f t="shared" si="173"/>
        <v>0</v>
      </c>
      <c r="X346" s="24">
        <f t="shared" si="174"/>
        <v>0</v>
      </c>
      <c r="Y346" s="24">
        <f t="shared" si="175"/>
        <v>0</v>
      </c>
      <c r="Z346" s="206">
        <v>2541.7600000000002</v>
      </c>
      <c r="AA346" s="9">
        <f t="shared" si="176"/>
        <v>0</v>
      </c>
      <c r="AB346" s="34"/>
      <c r="AC346" s="280"/>
    </row>
    <row r="347" spans="1:29" s="36" customFormat="1" ht="34.5" customHeight="1">
      <c r="A347" s="63">
        <v>143</v>
      </c>
      <c r="B347" s="89" t="s">
        <v>223</v>
      </c>
      <c r="C347" s="103" t="s">
        <v>137</v>
      </c>
      <c r="D347" s="2" t="s">
        <v>24</v>
      </c>
      <c r="E347" s="192"/>
      <c r="F347" s="193"/>
      <c r="G347" s="193"/>
      <c r="H347" s="30">
        <f t="shared" si="167"/>
        <v>0</v>
      </c>
      <c r="I347" s="24">
        <f t="shared" si="168"/>
        <v>0</v>
      </c>
      <c r="J347" s="193"/>
      <c r="K347" s="193"/>
      <c r="L347" s="193"/>
      <c r="M347" s="24">
        <f t="shared" si="169"/>
        <v>0</v>
      </c>
      <c r="N347" s="24">
        <f t="shared" si="170"/>
        <v>0</v>
      </c>
      <c r="O347" s="193"/>
      <c r="P347" s="193"/>
      <c r="Q347" s="193"/>
      <c r="R347" s="24">
        <f t="shared" si="171"/>
        <v>0</v>
      </c>
      <c r="S347" s="24">
        <f t="shared" si="172"/>
        <v>0</v>
      </c>
      <c r="T347" s="193"/>
      <c r="U347" s="193"/>
      <c r="V347" s="193"/>
      <c r="W347" s="24">
        <f t="shared" si="173"/>
        <v>0</v>
      </c>
      <c r="X347" s="24">
        <f t="shared" si="174"/>
        <v>0</v>
      </c>
      <c r="Y347" s="24">
        <f t="shared" si="175"/>
        <v>0</v>
      </c>
      <c r="Z347" s="206">
        <v>2898.69</v>
      </c>
      <c r="AA347" s="9">
        <f t="shared" si="176"/>
        <v>0</v>
      </c>
      <c r="AB347" s="34"/>
      <c r="AC347" s="280"/>
    </row>
    <row r="348" spans="1:29" s="36" customFormat="1" ht="34.5" customHeight="1">
      <c r="A348" s="63">
        <v>144</v>
      </c>
      <c r="B348" s="89" t="s">
        <v>226</v>
      </c>
      <c r="C348" s="103" t="s">
        <v>4311</v>
      </c>
      <c r="D348" s="2" t="s">
        <v>24</v>
      </c>
      <c r="E348" s="192"/>
      <c r="F348" s="193"/>
      <c r="G348" s="193"/>
      <c r="H348" s="30">
        <f t="shared" si="167"/>
        <v>0</v>
      </c>
      <c r="I348" s="24">
        <f t="shared" si="168"/>
        <v>0</v>
      </c>
      <c r="J348" s="193"/>
      <c r="K348" s="193"/>
      <c r="L348" s="193"/>
      <c r="M348" s="24">
        <f t="shared" si="169"/>
        <v>0</v>
      </c>
      <c r="N348" s="24">
        <f t="shared" si="170"/>
        <v>0</v>
      </c>
      <c r="O348" s="193"/>
      <c r="P348" s="193"/>
      <c r="Q348" s="193"/>
      <c r="R348" s="24">
        <f t="shared" si="171"/>
        <v>0</v>
      </c>
      <c r="S348" s="24">
        <f t="shared" si="172"/>
        <v>0</v>
      </c>
      <c r="T348" s="193"/>
      <c r="U348" s="193"/>
      <c r="V348" s="193"/>
      <c r="W348" s="24">
        <f t="shared" si="173"/>
        <v>0</v>
      </c>
      <c r="X348" s="24">
        <f t="shared" si="174"/>
        <v>0</v>
      </c>
      <c r="Y348" s="24">
        <f t="shared" si="175"/>
        <v>0</v>
      </c>
      <c r="Z348" s="206">
        <v>2855.42</v>
      </c>
      <c r="AA348" s="9">
        <f t="shared" si="176"/>
        <v>0</v>
      </c>
      <c r="AB348" s="34"/>
      <c r="AC348" s="280"/>
    </row>
    <row r="349" spans="1:29" s="36" customFormat="1" ht="34.5" customHeight="1">
      <c r="A349" s="68">
        <v>145</v>
      </c>
      <c r="B349" s="89" t="s">
        <v>230</v>
      </c>
      <c r="C349" s="103" t="s">
        <v>4312</v>
      </c>
      <c r="D349" s="2" t="s">
        <v>24</v>
      </c>
      <c r="E349" s="192"/>
      <c r="F349" s="193"/>
      <c r="G349" s="193"/>
      <c r="H349" s="30">
        <f t="shared" si="167"/>
        <v>0</v>
      </c>
      <c r="I349" s="24">
        <f t="shared" si="168"/>
        <v>0</v>
      </c>
      <c r="J349" s="193"/>
      <c r="K349" s="193"/>
      <c r="L349" s="193"/>
      <c r="M349" s="24">
        <f t="shared" si="169"/>
        <v>0</v>
      </c>
      <c r="N349" s="24">
        <f t="shared" si="170"/>
        <v>0</v>
      </c>
      <c r="O349" s="193"/>
      <c r="P349" s="193"/>
      <c r="Q349" s="193"/>
      <c r="R349" s="24">
        <f t="shared" si="171"/>
        <v>0</v>
      </c>
      <c r="S349" s="24">
        <f t="shared" si="172"/>
        <v>0</v>
      </c>
      <c r="T349" s="193"/>
      <c r="U349" s="193"/>
      <c r="V349" s="193"/>
      <c r="W349" s="24">
        <f t="shared" si="173"/>
        <v>0</v>
      </c>
      <c r="X349" s="24">
        <f t="shared" si="174"/>
        <v>0</v>
      </c>
      <c r="Y349" s="24">
        <f t="shared" si="175"/>
        <v>0</v>
      </c>
      <c r="Z349" s="206">
        <v>7403.55</v>
      </c>
      <c r="AA349" s="9">
        <f t="shared" si="176"/>
        <v>0</v>
      </c>
      <c r="AB349" s="34"/>
      <c r="AC349" s="280"/>
    </row>
    <row r="350" spans="1:29" s="36" customFormat="1" ht="34.5" customHeight="1">
      <c r="A350" s="63">
        <v>146</v>
      </c>
      <c r="B350" s="89" t="s">
        <v>228</v>
      </c>
      <c r="C350" s="103" t="s">
        <v>4313</v>
      </c>
      <c r="D350" s="2" t="s">
        <v>24</v>
      </c>
      <c r="E350" s="192"/>
      <c r="F350" s="193"/>
      <c r="G350" s="193"/>
      <c r="H350" s="30">
        <f t="shared" si="167"/>
        <v>0</v>
      </c>
      <c r="I350" s="24">
        <f t="shared" si="168"/>
        <v>0</v>
      </c>
      <c r="J350" s="193"/>
      <c r="K350" s="193"/>
      <c r="L350" s="193"/>
      <c r="M350" s="24">
        <f t="shared" si="169"/>
        <v>0</v>
      </c>
      <c r="N350" s="24">
        <f t="shared" si="170"/>
        <v>0</v>
      </c>
      <c r="O350" s="193"/>
      <c r="P350" s="193"/>
      <c r="Q350" s="193"/>
      <c r="R350" s="24">
        <f t="shared" si="171"/>
        <v>0</v>
      </c>
      <c r="S350" s="24">
        <f t="shared" si="172"/>
        <v>0</v>
      </c>
      <c r="T350" s="193"/>
      <c r="U350" s="193"/>
      <c r="V350" s="193"/>
      <c r="W350" s="24">
        <f t="shared" si="173"/>
        <v>0</v>
      </c>
      <c r="X350" s="24">
        <f t="shared" si="174"/>
        <v>0</v>
      </c>
      <c r="Y350" s="24">
        <f t="shared" si="175"/>
        <v>0</v>
      </c>
      <c r="Z350" s="206">
        <v>4802.3</v>
      </c>
      <c r="AA350" s="9">
        <f t="shared" si="176"/>
        <v>0</v>
      </c>
      <c r="AB350" s="34"/>
      <c r="AC350" s="280"/>
    </row>
    <row r="351" spans="1:29" s="36" customFormat="1" ht="34.5" customHeight="1">
      <c r="A351" s="63">
        <v>147</v>
      </c>
      <c r="B351" s="89" t="s">
        <v>231</v>
      </c>
      <c r="C351" s="103" t="s">
        <v>4314</v>
      </c>
      <c r="D351" s="2" t="s">
        <v>24</v>
      </c>
      <c r="E351" s="192"/>
      <c r="F351" s="193"/>
      <c r="G351" s="193"/>
      <c r="H351" s="30">
        <f t="shared" si="167"/>
        <v>0</v>
      </c>
      <c r="I351" s="24">
        <f t="shared" si="168"/>
        <v>0</v>
      </c>
      <c r="J351" s="193"/>
      <c r="K351" s="193"/>
      <c r="L351" s="193"/>
      <c r="M351" s="24">
        <f t="shared" si="169"/>
        <v>0</v>
      </c>
      <c r="N351" s="24">
        <f t="shared" si="170"/>
        <v>0</v>
      </c>
      <c r="O351" s="193"/>
      <c r="P351" s="193"/>
      <c r="Q351" s="193"/>
      <c r="R351" s="24">
        <f t="shared" si="171"/>
        <v>0</v>
      </c>
      <c r="S351" s="24">
        <f t="shared" si="172"/>
        <v>0</v>
      </c>
      <c r="T351" s="193"/>
      <c r="U351" s="193"/>
      <c r="V351" s="193"/>
      <c r="W351" s="24">
        <f t="shared" si="173"/>
        <v>0</v>
      </c>
      <c r="X351" s="24">
        <f t="shared" si="174"/>
        <v>0</v>
      </c>
      <c r="Y351" s="24">
        <f t="shared" si="175"/>
        <v>0</v>
      </c>
      <c r="Z351" s="206">
        <v>9842.56</v>
      </c>
      <c r="AA351" s="9">
        <f t="shared" si="176"/>
        <v>0</v>
      </c>
      <c r="AB351" s="34"/>
      <c r="AC351" s="280"/>
    </row>
    <row r="352" spans="1:29" s="36" customFormat="1" ht="34.5" customHeight="1">
      <c r="A352" s="68">
        <v>148</v>
      </c>
      <c r="B352" s="89" t="s">
        <v>221</v>
      </c>
      <c r="C352" s="103" t="s">
        <v>138</v>
      </c>
      <c r="D352" s="2" t="s">
        <v>24</v>
      </c>
      <c r="E352" s="192"/>
      <c r="F352" s="193"/>
      <c r="G352" s="193"/>
      <c r="H352" s="30">
        <f t="shared" si="167"/>
        <v>0</v>
      </c>
      <c r="I352" s="24">
        <f t="shared" si="168"/>
        <v>0</v>
      </c>
      <c r="J352" s="193"/>
      <c r="K352" s="193"/>
      <c r="L352" s="193"/>
      <c r="M352" s="24">
        <f t="shared" si="169"/>
        <v>0</v>
      </c>
      <c r="N352" s="24">
        <f t="shared" si="170"/>
        <v>0</v>
      </c>
      <c r="O352" s="193"/>
      <c r="P352" s="193"/>
      <c r="Q352" s="193"/>
      <c r="R352" s="24">
        <f t="shared" si="171"/>
        <v>0</v>
      </c>
      <c r="S352" s="24">
        <f t="shared" si="172"/>
        <v>0</v>
      </c>
      <c r="T352" s="193"/>
      <c r="U352" s="193"/>
      <c r="V352" s="193"/>
      <c r="W352" s="24">
        <f t="shared" si="173"/>
        <v>0</v>
      </c>
      <c r="X352" s="24">
        <f t="shared" si="174"/>
        <v>0</v>
      </c>
      <c r="Y352" s="24">
        <f t="shared" si="175"/>
        <v>0</v>
      </c>
      <c r="Z352" s="206">
        <v>9572.16</v>
      </c>
      <c r="AA352" s="9">
        <f t="shared" si="176"/>
        <v>0</v>
      </c>
      <c r="AB352" s="34"/>
      <c r="AC352" s="280"/>
    </row>
    <row r="353" spans="1:29" s="36" customFormat="1" ht="34.5" customHeight="1">
      <c r="A353" s="63">
        <v>149</v>
      </c>
      <c r="B353" s="89" t="s">
        <v>222</v>
      </c>
      <c r="C353" s="103" t="s">
        <v>139</v>
      </c>
      <c r="D353" s="2" t="s">
        <v>24</v>
      </c>
      <c r="E353" s="192"/>
      <c r="F353" s="193"/>
      <c r="G353" s="193"/>
      <c r="H353" s="30">
        <f t="shared" si="167"/>
        <v>0</v>
      </c>
      <c r="I353" s="24">
        <f t="shared" si="168"/>
        <v>0</v>
      </c>
      <c r="J353" s="193"/>
      <c r="K353" s="193"/>
      <c r="L353" s="193"/>
      <c r="M353" s="24">
        <f t="shared" si="169"/>
        <v>0</v>
      </c>
      <c r="N353" s="24">
        <f t="shared" si="170"/>
        <v>0</v>
      </c>
      <c r="O353" s="193"/>
      <c r="P353" s="193"/>
      <c r="Q353" s="193"/>
      <c r="R353" s="24">
        <f t="shared" si="171"/>
        <v>0</v>
      </c>
      <c r="S353" s="24">
        <f t="shared" si="172"/>
        <v>0</v>
      </c>
      <c r="T353" s="193"/>
      <c r="U353" s="193"/>
      <c r="V353" s="193"/>
      <c r="W353" s="24">
        <f t="shared" si="173"/>
        <v>0</v>
      </c>
      <c r="X353" s="24">
        <f t="shared" si="174"/>
        <v>0</v>
      </c>
      <c r="Y353" s="24">
        <f t="shared" si="175"/>
        <v>0</v>
      </c>
      <c r="Z353" s="206">
        <v>5267.39</v>
      </c>
      <c r="AA353" s="9">
        <f t="shared" si="176"/>
        <v>0</v>
      </c>
      <c r="AB353" s="34"/>
      <c r="AC353" s="280"/>
    </row>
    <row r="354" spans="1:29" s="36" customFormat="1" ht="34.5" customHeight="1">
      <c r="A354" s="63">
        <v>150</v>
      </c>
      <c r="B354" s="89" t="s">
        <v>227</v>
      </c>
      <c r="C354" s="103" t="s">
        <v>140</v>
      </c>
      <c r="D354" s="2" t="s">
        <v>24</v>
      </c>
      <c r="E354" s="192"/>
      <c r="F354" s="193"/>
      <c r="G354" s="193"/>
      <c r="H354" s="30">
        <f t="shared" si="167"/>
        <v>0</v>
      </c>
      <c r="I354" s="24">
        <f t="shared" si="168"/>
        <v>0</v>
      </c>
      <c r="J354" s="193"/>
      <c r="K354" s="193"/>
      <c r="L354" s="193"/>
      <c r="M354" s="24">
        <f t="shared" si="169"/>
        <v>0</v>
      </c>
      <c r="N354" s="24">
        <f t="shared" si="170"/>
        <v>0</v>
      </c>
      <c r="O354" s="193"/>
      <c r="P354" s="193"/>
      <c r="Q354" s="193"/>
      <c r="R354" s="24">
        <f t="shared" si="171"/>
        <v>0</v>
      </c>
      <c r="S354" s="24">
        <f t="shared" si="172"/>
        <v>0</v>
      </c>
      <c r="T354" s="193"/>
      <c r="U354" s="193"/>
      <c r="V354" s="193"/>
      <c r="W354" s="24">
        <f t="shared" si="173"/>
        <v>0</v>
      </c>
      <c r="X354" s="24">
        <f t="shared" si="174"/>
        <v>0</v>
      </c>
      <c r="Y354" s="24">
        <f t="shared" si="175"/>
        <v>0</v>
      </c>
      <c r="Z354" s="206">
        <v>4531.8999999999996</v>
      </c>
      <c r="AA354" s="9">
        <f t="shared" si="176"/>
        <v>0</v>
      </c>
      <c r="AB354" s="34"/>
      <c r="AC354" s="280"/>
    </row>
    <row r="355" spans="1:29" s="36" customFormat="1" ht="34.5" customHeight="1">
      <c r="A355" s="68">
        <v>151</v>
      </c>
      <c r="B355" s="89" t="s">
        <v>4233</v>
      </c>
      <c r="C355" s="103" t="s">
        <v>4315</v>
      </c>
      <c r="D355" s="2" t="s">
        <v>24</v>
      </c>
      <c r="E355" s="192">
        <v>1</v>
      </c>
      <c r="F355" s="193"/>
      <c r="G355" s="193"/>
      <c r="H355" s="30">
        <f t="shared" si="167"/>
        <v>1</v>
      </c>
      <c r="I355" s="24">
        <f t="shared" si="168"/>
        <v>6312.22</v>
      </c>
      <c r="J355" s="193"/>
      <c r="K355" s="193"/>
      <c r="L355" s="193"/>
      <c r="M355" s="24">
        <f t="shared" si="169"/>
        <v>0</v>
      </c>
      <c r="N355" s="24">
        <f t="shared" si="170"/>
        <v>0</v>
      </c>
      <c r="O355" s="193"/>
      <c r="P355" s="193"/>
      <c r="Q355" s="193"/>
      <c r="R355" s="24">
        <f t="shared" si="171"/>
        <v>0</v>
      </c>
      <c r="S355" s="24">
        <f t="shared" si="172"/>
        <v>0</v>
      </c>
      <c r="T355" s="193"/>
      <c r="U355" s="193"/>
      <c r="V355" s="193"/>
      <c r="W355" s="24">
        <f t="shared" si="173"/>
        <v>0</v>
      </c>
      <c r="X355" s="24">
        <f t="shared" si="174"/>
        <v>0</v>
      </c>
      <c r="Y355" s="24">
        <f t="shared" si="175"/>
        <v>1</v>
      </c>
      <c r="Z355" s="206">
        <v>6312.22</v>
      </c>
      <c r="AA355" s="9">
        <f t="shared" si="176"/>
        <v>6312.22</v>
      </c>
      <c r="AB355" s="34"/>
      <c r="AC355" s="280"/>
    </row>
    <row r="356" spans="1:29" s="36" customFormat="1" ht="34.5" customHeight="1" thickBot="1">
      <c r="A356" s="63">
        <v>152</v>
      </c>
      <c r="B356" s="89" t="s">
        <v>4234</v>
      </c>
      <c r="C356" s="103" t="s">
        <v>4316</v>
      </c>
      <c r="D356" s="2" t="s">
        <v>24</v>
      </c>
      <c r="E356" s="192"/>
      <c r="F356" s="193"/>
      <c r="G356" s="193"/>
      <c r="H356" s="30">
        <f t="shared" si="167"/>
        <v>0</v>
      </c>
      <c r="I356" s="24">
        <f t="shared" si="168"/>
        <v>0</v>
      </c>
      <c r="J356" s="193"/>
      <c r="K356" s="193"/>
      <c r="L356" s="193"/>
      <c r="M356" s="24">
        <f t="shared" si="169"/>
        <v>0</v>
      </c>
      <c r="N356" s="24">
        <f t="shared" si="170"/>
        <v>0</v>
      </c>
      <c r="O356" s="193"/>
      <c r="P356" s="193"/>
      <c r="Q356" s="193"/>
      <c r="R356" s="24">
        <f t="shared" si="171"/>
        <v>0</v>
      </c>
      <c r="S356" s="24">
        <f t="shared" si="172"/>
        <v>0</v>
      </c>
      <c r="T356" s="193"/>
      <c r="U356" s="193"/>
      <c r="V356" s="193"/>
      <c r="W356" s="24">
        <f t="shared" si="173"/>
        <v>0</v>
      </c>
      <c r="X356" s="24">
        <f t="shared" si="174"/>
        <v>0</v>
      </c>
      <c r="Y356" s="24">
        <f t="shared" si="175"/>
        <v>0</v>
      </c>
      <c r="Z356" s="206">
        <v>13935.33</v>
      </c>
      <c r="AA356" s="9">
        <f t="shared" si="176"/>
        <v>0</v>
      </c>
      <c r="AB356" s="34"/>
      <c r="AC356" s="280"/>
    </row>
    <row r="357" spans="1:29" s="36" customFormat="1" ht="24.6" hidden="1" customHeight="1" thickBot="1">
      <c r="A357" s="69"/>
      <c r="B357" s="118"/>
      <c r="C357" s="120"/>
      <c r="D357" s="119"/>
      <c r="E357" s="116"/>
      <c r="F357" s="116"/>
      <c r="G357" s="116"/>
      <c r="H357" s="117"/>
      <c r="I357" s="117"/>
      <c r="J357" s="116"/>
      <c r="K357" s="116"/>
      <c r="L357" s="116"/>
      <c r="M357" s="117"/>
      <c r="N357" s="117"/>
      <c r="O357" s="116"/>
      <c r="P357" s="116"/>
      <c r="Q357" s="116"/>
      <c r="R357" s="117"/>
      <c r="S357" s="117"/>
      <c r="T357" s="116"/>
      <c r="U357" s="116"/>
      <c r="V357" s="116"/>
      <c r="W357" s="117"/>
      <c r="X357" s="117"/>
      <c r="Y357" s="117"/>
      <c r="Z357" s="380">
        <f>SUM(AA41:AA356)</f>
        <v>6422047.9999999981</v>
      </c>
      <c r="AA357" s="381"/>
      <c r="AB357" s="34"/>
      <c r="AC357" s="280"/>
    </row>
    <row r="358" spans="1:29" s="36" customFormat="1" ht="5.0999999999999996" customHeight="1" thickBot="1">
      <c r="A358" s="134"/>
      <c r="B358" s="139"/>
      <c r="C358" s="143"/>
      <c r="D358" s="276"/>
      <c r="E358" s="276"/>
      <c r="F358" s="276"/>
      <c r="G358" s="276"/>
      <c r="H358" s="277"/>
      <c r="I358" s="277"/>
      <c r="J358" s="276"/>
      <c r="K358" s="276"/>
      <c r="L358" s="276"/>
      <c r="M358" s="277"/>
      <c r="N358" s="277"/>
      <c r="O358" s="276"/>
      <c r="P358" s="276"/>
      <c r="Q358" s="276"/>
      <c r="R358" s="277"/>
      <c r="S358" s="277"/>
      <c r="T358" s="276"/>
      <c r="U358" s="276"/>
      <c r="V358" s="276"/>
      <c r="W358" s="277"/>
      <c r="X358" s="277"/>
      <c r="Y358" s="277"/>
      <c r="Z358" s="278"/>
      <c r="AA358" s="279"/>
      <c r="AB358" s="34"/>
      <c r="AC358" s="280"/>
    </row>
    <row r="359" spans="1:29" s="67" customFormat="1" ht="34.5" customHeight="1" thickBot="1">
      <c r="A359" s="389" t="s">
        <v>145</v>
      </c>
      <c r="B359" s="390"/>
      <c r="C359" s="390"/>
      <c r="D359" s="390"/>
      <c r="E359" s="390"/>
      <c r="F359" s="390"/>
      <c r="G359" s="390"/>
      <c r="H359" s="390"/>
      <c r="I359" s="390"/>
      <c r="J359" s="390"/>
      <c r="K359" s="390"/>
      <c r="L359" s="390"/>
      <c r="M359" s="390"/>
      <c r="N359" s="390"/>
      <c r="O359" s="390"/>
      <c r="P359" s="390"/>
      <c r="Q359" s="390"/>
      <c r="R359" s="390"/>
      <c r="S359" s="390"/>
      <c r="T359" s="390"/>
      <c r="U359" s="390"/>
      <c r="V359" s="390"/>
      <c r="W359" s="390"/>
      <c r="X359" s="390"/>
      <c r="Y359" s="390"/>
      <c r="Z359" s="390"/>
      <c r="AA359" s="391"/>
      <c r="AB359" s="246"/>
      <c r="AC359" s="286"/>
    </row>
    <row r="360" spans="1:29" s="36" customFormat="1" ht="34.5" customHeight="1" thickBot="1">
      <c r="A360" s="384" t="s">
        <v>19</v>
      </c>
      <c r="B360" s="385"/>
      <c r="C360" s="385"/>
      <c r="D360" s="234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127"/>
      <c r="AA360" s="11"/>
      <c r="AB360" s="34"/>
      <c r="AC360" s="280"/>
    </row>
    <row r="361" spans="1:29" s="36" customFormat="1" ht="15.75" customHeight="1">
      <c r="A361" s="19">
        <v>1</v>
      </c>
      <c r="B361" s="97"/>
      <c r="C361" s="198" t="s">
        <v>7951</v>
      </c>
      <c r="D361" s="199" t="s">
        <v>7952</v>
      </c>
      <c r="E361" s="193"/>
      <c r="F361" s="193"/>
      <c r="G361" s="193"/>
      <c r="H361" s="306">
        <f>SUM(E361:G361)</f>
        <v>0</v>
      </c>
      <c r="I361" s="306">
        <f>H361*Z361</f>
        <v>0</v>
      </c>
      <c r="J361" s="193"/>
      <c r="K361" s="193"/>
      <c r="L361" s="193">
        <v>10</v>
      </c>
      <c r="M361" s="306">
        <f>SUM(J361:L361)</f>
        <v>10</v>
      </c>
      <c r="N361" s="306">
        <f>M361*Z361</f>
        <v>3000</v>
      </c>
      <c r="O361" s="193"/>
      <c r="P361" s="193"/>
      <c r="Q361" s="193">
        <v>10</v>
      </c>
      <c r="R361" s="306">
        <f>SUM(O361:Q361)</f>
        <v>10</v>
      </c>
      <c r="S361" s="306">
        <f>R361*Z361</f>
        <v>3000</v>
      </c>
      <c r="T361" s="193">
        <v>10</v>
      </c>
      <c r="U361" s="193"/>
      <c r="V361" s="193"/>
      <c r="W361" s="306">
        <f>SUM(T361:V361)</f>
        <v>10</v>
      </c>
      <c r="X361" s="306">
        <f>W361*Z361</f>
        <v>3000</v>
      </c>
      <c r="Y361" s="306">
        <f>H361+M361+R361+W361</f>
        <v>30</v>
      </c>
      <c r="Z361" s="206">
        <v>300</v>
      </c>
      <c r="AA361" s="307">
        <f>Y361*Z361</f>
        <v>9000</v>
      </c>
      <c r="AB361" s="34"/>
      <c r="AC361" s="280"/>
    </row>
    <row r="362" spans="1:29" s="36" customFormat="1" ht="15.75" customHeight="1">
      <c r="A362" s="16">
        <v>2</v>
      </c>
      <c r="B362" s="98"/>
      <c r="C362" s="200" t="s">
        <v>7953</v>
      </c>
      <c r="D362" s="201" t="s">
        <v>7952</v>
      </c>
      <c r="E362" s="194"/>
      <c r="F362" s="194"/>
      <c r="G362" s="194"/>
      <c r="H362" s="308">
        <f>SUM(E362:G362)</f>
        <v>0</v>
      </c>
      <c r="I362" s="308">
        <f>H362*Z362</f>
        <v>0</v>
      </c>
      <c r="J362" s="194"/>
      <c r="K362" s="194"/>
      <c r="L362" s="194"/>
      <c r="M362" s="308">
        <f>SUM(J362:L362)</f>
        <v>0</v>
      </c>
      <c r="N362" s="308">
        <f>M362*Z362</f>
        <v>0</v>
      </c>
      <c r="O362" s="194"/>
      <c r="P362" s="194"/>
      <c r="Q362" s="194">
        <v>5</v>
      </c>
      <c r="R362" s="308">
        <f>SUM(O362:Q362)</f>
        <v>5</v>
      </c>
      <c r="S362" s="308">
        <f>R362*Z362</f>
        <v>1250</v>
      </c>
      <c r="T362" s="194"/>
      <c r="U362" s="194"/>
      <c r="V362" s="194">
        <v>5</v>
      </c>
      <c r="W362" s="308">
        <f>SUM(T362:V362)</f>
        <v>5</v>
      </c>
      <c r="X362" s="308">
        <f>W362*Z362</f>
        <v>1250</v>
      </c>
      <c r="Y362" s="308">
        <f>H362+M362+R362+W362</f>
        <v>10</v>
      </c>
      <c r="Z362" s="207">
        <v>250</v>
      </c>
      <c r="AA362" s="309">
        <f>Y362*Z362</f>
        <v>2500</v>
      </c>
      <c r="AB362" s="34"/>
      <c r="AC362" s="280"/>
    </row>
    <row r="363" spans="1:29" s="36" customFormat="1" ht="15.75" customHeight="1">
      <c r="A363" s="18">
        <v>3</v>
      </c>
      <c r="B363" s="99"/>
      <c r="C363" s="200" t="s">
        <v>8035</v>
      </c>
      <c r="D363" s="201" t="s">
        <v>8036</v>
      </c>
      <c r="E363" s="194">
        <v>20</v>
      </c>
      <c r="F363" s="194"/>
      <c r="G363" s="194"/>
      <c r="H363" s="308">
        <f>SUM(E363:G363)</f>
        <v>20</v>
      </c>
      <c r="I363" s="308">
        <f>H363*Z363</f>
        <v>700</v>
      </c>
      <c r="J363" s="194"/>
      <c r="K363" s="194"/>
      <c r="L363" s="194"/>
      <c r="M363" s="308">
        <f>SUM(J363:L363)</f>
        <v>0</v>
      </c>
      <c r="N363" s="308">
        <f>M363*Z363</f>
        <v>0</v>
      </c>
      <c r="O363" s="194"/>
      <c r="P363" s="194"/>
      <c r="Q363" s="194"/>
      <c r="R363" s="308">
        <f>SUM(O363:Q363)</f>
        <v>0</v>
      </c>
      <c r="S363" s="308">
        <f>R363*Z363</f>
        <v>0</v>
      </c>
      <c r="T363" s="194"/>
      <c r="U363" s="194"/>
      <c r="V363" s="194"/>
      <c r="W363" s="308">
        <f>SUM(T363:V363)</f>
        <v>0</v>
      </c>
      <c r="X363" s="308">
        <f>W363*Z363</f>
        <v>0</v>
      </c>
      <c r="Y363" s="308">
        <f>H363+M363+R363+W363</f>
        <v>20</v>
      </c>
      <c r="Z363" s="207">
        <v>35</v>
      </c>
      <c r="AA363" s="309">
        <f>Y363*Z363</f>
        <v>700</v>
      </c>
      <c r="AB363" s="34"/>
      <c r="AC363" s="280"/>
    </row>
    <row r="364" spans="1:29" s="36" customFormat="1" ht="15.75" customHeight="1">
      <c r="A364" s="19">
        <v>4</v>
      </c>
      <c r="B364" s="18"/>
      <c r="C364" s="202" t="s">
        <v>8037</v>
      </c>
      <c r="D364" s="203" t="s">
        <v>7952</v>
      </c>
      <c r="E364" s="193">
        <v>20</v>
      </c>
      <c r="F364" s="193"/>
      <c r="G364" s="193"/>
      <c r="H364" s="308">
        <f>SUM(E364:G364)</f>
        <v>20</v>
      </c>
      <c r="I364" s="308">
        <f>H364*Z364</f>
        <v>1000</v>
      </c>
      <c r="J364" s="193"/>
      <c r="K364" s="193"/>
      <c r="L364" s="193"/>
      <c r="M364" s="308">
        <f>SUM(J364:L364)</f>
        <v>0</v>
      </c>
      <c r="N364" s="308">
        <f>M364*Z364</f>
        <v>0</v>
      </c>
      <c r="O364" s="193"/>
      <c r="P364" s="193"/>
      <c r="Q364" s="193"/>
      <c r="R364" s="308">
        <f>SUM(O364:Q364)</f>
        <v>0</v>
      </c>
      <c r="S364" s="308">
        <f>R364*Z364</f>
        <v>0</v>
      </c>
      <c r="T364" s="193"/>
      <c r="U364" s="193"/>
      <c r="V364" s="193"/>
      <c r="W364" s="308">
        <f>SUM(T364:V364)</f>
        <v>0</v>
      </c>
      <c r="X364" s="308">
        <f>W364*Z364</f>
        <v>0</v>
      </c>
      <c r="Y364" s="308">
        <f>H364+M364+R364+W364</f>
        <v>20</v>
      </c>
      <c r="Z364" s="206">
        <v>50</v>
      </c>
      <c r="AA364" s="309">
        <f>Y364*Z364</f>
        <v>1000</v>
      </c>
      <c r="AB364" s="34"/>
      <c r="AC364" s="280"/>
    </row>
    <row r="365" spans="1:29" s="36" customFormat="1" ht="15.75" customHeight="1" thickBot="1">
      <c r="A365" s="147">
        <v>5</v>
      </c>
      <c r="B365" s="123"/>
      <c r="C365" s="204" t="s">
        <v>8038</v>
      </c>
      <c r="D365" s="205" t="s">
        <v>7952</v>
      </c>
      <c r="E365" s="196">
        <v>5</v>
      </c>
      <c r="F365" s="196"/>
      <c r="G365" s="196"/>
      <c r="H365" s="308">
        <f>SUM(E365:G365)</f>
        <v>5</v>
      </c>
      <c r="I365" s="308">
        <f>H365*Z365</f>
        <v>450</v>
      </c>
      <c r="J365" s="196"/>
      <c r="K365" s="196"/>
      <c r="L365" s="196"/>
      <c r="M365" s="308">
        <f>SUM(J365:L365)</f>
        <v>0</v>
      </c>
      <c r="N365" s="308">
        <f>M365*Z365</f>
        <v>0</v>
      </c>
      <c r="O365" s="196"/>
      <c r="P365" s="196"/>
      <c r="Q365" s="196"/>
      <c r="R365" s="308">
        <f>SUM(O365:Q365)</f>
        <v>0</v>
      </c>
      <c r="S365" s="308">
        <f>R365*Z365</f>
        <v>0</v>
      </c>
      <c r="T365" s="196"/>
      <c r="U365" s="196"/>
      <c r="V365" s="196"/>
      <c r="W365" s="308">
        <f>SUM(T365:V365)</f>
        <v>0</v>
      </c>
      <c r="X365" s="308">
        <f>W365*Z365</f>
        <v>0</v>
      </c>
      <c r="Y365" s="308">
        <f>H365+M365+R365+W365</f>
        <v>5</v>
      </c>
      <c r="Z365" s="208">
        <v>90</v>
      </c>
      <c r="AA365" s="309">
        <f>Y365*Z365</f>
        <v>450</v>
      </c>
      <c r="AB365" s="34"/>
      <c r="AC365" s="280"/>
    </row>
    <row r="366" spans="1:29" s="36" customFormat="1" ht="34.5" customHeight="1" thickBot="1">
      <c r="A366" s="384" t="s">
        <v>39</v>
      </c>
      <c r="B366" s="385"/>
      <c r="C366" s="385"/>
      <c r="D366" s="131"/>
      <c r="E366" s="131"/>
      <c r="F366" s="131"/>
      <c r="G366" s="131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1"/>
      <c r="W366" s="131"/>
      <c r="X366" s="131"/>
      <c r="Y366" s="131"/>
      <c r="Z366" s="132"/>
      <c r="AA366" s="133"/>
      <c r="AB366" s="34"/>
      <c r="AC366" s="280"/>
    </row>
    <row r="367" spans="1:29" s="36" customFormat="1" ht="15.75" customHeight="1">
      <c r="A367" s="23">
        <v>1</v>
      </c>
      <c r="B367" s="148"/>
      <c r="C367" s="212" t="s">
        <v>7976</v>
      </c>
      <c r="D367" s="213" t="s">
        <v>7952</v>
      </c>
      <c r="E367" s="193">
        <v>3</v>
      </c>
      <c r="F367" s="193"/>
      <c r="G367" s="193"/>
      <c r="H367" s="306">
        <f>SUM(E367:G367)</f>
        <v>3</v>
      </c>
      <c r="I367" s="306">
        <f>H367*Z367</f>
        <v>1755</v>
      </c>
      <c r="J367" s="193"/>
      <c r="K367" s="193"/>
      <c r="L367" s="193"/>
      <c r="M367" s="306">
        <f>SUM(J367:L367)</f>
        <v>0</v>
      </c>
      <c r="N367" s="306">
        <f>M367*Z367</f>
        <v>0</v>
      </c>
      <c r="O367" s="193">
        <v>3</v>
      </c>
      <c r="P367" s="193"/>
      <c r="Q367" s="193"/>
      <c r="R367" s="306">
        <f>SUM(O367:Q367)</f>
        <v>3</v>
      </c>
      <c r="S367" s="306">
        <f>R367*Z367</f>
        <v>1755</v>
      </c>
      <c r="T367" s="193"/>
      <c r="U367" s="193"/>
      <c r="V367" s="193"/>
      <c r="W367" s="306">
        <f>SUM(T367:V367)</f>
        <v>0</v>
      </c>
      <c r="X367" s="306">
        <f>W367*Z367</f>
        <v>0</v>
      </c>
      <c r="Y367" s="306">
        <f>H367+M367+R367+W367</f>
        <v>6</v>
      </c>
      <c r="Z367" s="209">
        <v>585</v>
      </c>
      <c r="AA367" s="307">
        <f>Y367*Z367</f>
        <v>3510</v>
      </c>
      <c r="AB367" s="34"/>
      <c r="AC367" s="280"/>
    </row>
    <row r="368" spans="1:29" s="36" customFormat="1" ht="15.75" customHeight="1">
      <c r="A368" s="12">
        <v>2</v>
      </c>
      <c r="B368" s="100"/>
      <c r="C368" s="214" t="s">
        <v>7978</v>
      </c>
      <c r="D368" s="215" t="s">
        <v>7952</v>
      </c>
      <c r="E368" s="194">
        <v>3</v>
      </c>
      <c r="F368" s="194"/>
      <c r="G368" s="194"/>
      <c r="H368" s="308">
        <f>SUM(E368:G368)</f>
        <v>3</v>
      </c>
      <c r="I368" s="308">
        <f>H368*Z368</f>
        <v>10335</v>
      </c>
      <c r="J368" s="194"/>
      <c r="K368" s="194"/>
      <c r="L368" s="194"/>
      <c r="M368" s="308">
        <f>SUM(J368:L368)</f>
        <v>0</v>
      </c>
      <c r="N368" s="308">
        <f>M368*Z368</f>
        <v>0</v>
      </c>
      <c r="O368" s="194">
        <v>3</v>
      </c>
      <c r="P368" s="194"/>
      <c r="Q368" s="194"/>
      <c r="R368" s="308">
        <f>SUM(O368:Q368)</f>
        <v>3</v>
      </c>
      <c r="S368" s="308">
        <f>R368*Z368</f>
        <v>10335</v>
      </c>
      <c r="T368" s="194"/>
      <c r="U368" s="194"/>
      <c r="V368" s="194"/>
      <c r="W368" s="308">
        <f>SUM(T368:V368)</f>
        <v>0</v>
      </c>
      <c r="X368" s="308">
        <f>W368*Z368</f>
        <v>0</v>
      </c>
      <c r="Y368" s="308">
        <f>H368+M368+R368+W368</f>
        <v>6</v>
      </c>
      <c r="Z368" s="210">
        <v>3445</v>
      </c>
      <c r="AA368" s="309">
        <f>Y368*Z368</f>
        <v>20670</v>
      </c>
      <c r="AB368" s="34"/>
      <c r="AC368" s="280"/>
    </row>
    <row r="369" spans="1:29" s="36" customFormat="1" ht="15.75" customHeight="1">
      <c r="A369" s="12">
        <v>3</v>
      </c>
      <c r="B369" s="100"/>
      <c r="C369" s="214" t="s">
        <v>7979</v>
      </c>
      <c r="D369" s="216" t="s">
        <v>7952</v>
      </c>
      <c r="E369" s="194">
        <v>3</v>
      </c>
      <c r="F369" s="194"/>
      <c r="G369" s="194"/>
      <c r="H369" s="308">
        <f>SUM(E369:G369)</f>
        <v>3</v>
      </c>
      <c r="I369" s="308">
        <f>H369*Z369</f>
        <v>24300</v>
      </c>
      <c r="J369" s="194"/>
      <c r="K369" s="194"/>
      <c r="L369" s="194"/>
      <c r="M369" s="308">
        <f>SUM(J369:L369)</f>
        <v>0</v>
      </c>
      <c r="N369" s="308">
        <f>M369*Z369</f>
        <v>0</v>
      </c>
      <c r="O369" s="194">
        <v>1</v>
      </c>
      <c r="P369" s="194"/>
      <c r="Q369" s="194"/>
      <c r="R369" s="308">
        <f>SUM(O369:Q369)</f>
        <v>1</v>
      </c>
      <c r="S369" s="308">
        <f>R369*Z369</f>
        <v>8100</v>
      </c>
      <c r="T369" s="194"/>
      <c r="U369" s="194"/>
      <c r="V369" s="194"/>
      <c r="W369" s="308">
        <f>SUM(T369:V369)</f>
        <v>0</v>
      </c>
      <c r="X369" s="308">
        <f>W369*Z369</f>
        <v>0</v>
      </c>
      <c r="Y369" s="308">
        <f>H369+M369+R369+W369</f>
        <v>4</v>
      </c>
      <c r="Z369" s="210">
        <v>8100</v>
      </c>
      <c r="AA369" s="309">
        <f>Y369*Z369</f>
        <v>32400</v>
      </c>
      <c r="AB369" s="34"/>
      <c r="AC369" s="280"/>
    </row>
    <row r="370" spans="1:29" s="36" customFormat="1" ht="15.75" customHeight="1">
      <c r="A370" s="12">
        <v>4</v>
      </c>
      <c r="B370" s="100"/>
      <c r="C370" s="214"/>
      <c r="D370" s="216"/>
      <c r="E370" s="194"/>
      <c r="F370" s="194"/>
      <c r="G370" s="194"/>
      <c r="H370" s="308">
        <f>SUM(E370:G370)</f>
        <v>0</v>
      </c>
      <c r="I370" s="308">
        <f>H370*Z370</f>
        <v>0</v>
      </c>
      <c r="J370" s="194"/>
      <c r="K370" s="194"/>
      <c r="L370" s="194"/>
      <c r="M370" s="308">
        <f>SUM(J370:L370)</f>
        <v>0</v>
      </c>
      <c r="N370" s="308">
        <f>M370*Z370</f>
        <v>0</v>
      </c>
      <c r="O370" s="194"/>
      <c r="P370" s="194"/>
      <c r="Q370" s="194"/>
      <c r="R370" s="308">
        <f>SUM(O370:Q370)</f>
        <v>0</v>
      </c>
      <c r="S370" s="308">
        <f>R370*Z370</f>
        <v>0</v>
      </c>
      <c r="T370" s="194"/>
      <c r="U370" s="194"/>
      <c r="V370" s="194"/>
      <c r="W370" s="308">
        <f>SUM(T370:V370)</f>
        <v>0</v>
      </c>
      <c r="X370" s="308">
        <f>W370*Z370</f>
        <v>0</v>
      </c>
      <c r="Y370" s="308">
        <f>H370+M370+R370+W370</f>
        <v>0</v>
      </c>
      <c r="Z370" s="210"/>
      <c r="AA370" s="309">
        <f>Y370*Z370</f>
        <v>0</v>
      </c>
      <c r="AB370" s="34"/>
      <c r="AC370" s="280"/>
    </row>
    <row r="371" spans="1:29" s="36" customFormat="1" ht="15.75" customHeight="1" thickBot="1">
      <c r="A371" s="14">
        <v>5</v>
      </c>
      <c r="B371" s="101"/>
      <c r="C371" s="217"/>
      <c r="D371" s="215"/>
      <c r="E371" s="195"/>
      <c r="F371" s="195"/>
      <c r="G371" s="195"/>
      <c r="H371" s="310">
        <f>SUM(E371:G371)</f>
        <v>0</v>
      </c>
      <c r="I371" s="310">
        <f>H371*Z371</f>
        <v>0</v>
      </c>
      <c r="J371" s="195"/>
      <c r="K371" s="195"/>
      <c r="L371" s="195"/>
      <c r="M371" s="310">
        <f>SUM(J371:L371)</f>
        <v>0</v>
      </c>
      <c r="N371" s="310">
        <f>M371*Z371</f>
        <v>0</v>
      </c>
      <c r="O371" s="195"/>
      <c r="P371" s="195"/>
      <c r="Q371" s="195"/>
      <c r="R371" s="310">
        <f>SUM(O371:Q371)</f>
        <v>0</v>
      </c>
      <c r="S371" s="310">
        <f>R371*Z371</f>
        <v>0</v>
      </c>
      <c r="T371" s="195"/>
      <c r="U371" s="195"/>
      <c r="V371" s="195"/>
      <c r="W371" s="310">
        <f>SUM(T371:V371)</f>
        <v>0</v>
      </c>
      <c r="X371" s="310">
        <f>W371*Z371</f>
        <v>0</v>
      </c>
      <c r="Y371" s="310">
        <f>H371+M371+R371+W371</f>
        <v>0</v>
      </c>
      <c r="Z371" s="211"/>
      <c r="AA371" s="311">
        <f>Y371*Z371</f>
        <v>0</v>
      </c>
      <c r="AB371" s="34"/>
      <c r="AC371" s="280"/>
    </row>
    <row r="372" spans="1:29" s="36" customFormat="1" ht="34.5" customHeight="1" thickBot="1">
      <c r="A372" s="384" t="s">
        <v>25</v>
      </c>
      <c r="B372" s="385"/>
      <c r="C372" s="385"/>
      <c r="D372" s="130"/>
      <c r="E372" s="131"/>
      <c r="F372" s="131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1"/>
      <c r="Z372" s="132"/>
      <c r="AA372" s="133"/>
      <c r="AB372" s="34"/>
      <c r="AC372" s="280"/>
    </row>
    <row r="373" spans="1:29" s="36" customFormat="1" ht="15.75" customHeight="1">
      <c r="A373" s="23">
        <v>1</v>
      </c>
      <c r="B373" s="148"/>
      <c r="C373" s="212" t="s">
        <v>7938</v>
      </c>
      <c r="D373" s="199" t="s">
        <v>7942</v>
      </c>
      <c r="E373" s="193">
        <v>2</v>
      </c>
      <c r="F373" s="193"/>
      <c r="G373" s="193"/>
      <c r="H373" s="306">
        <f t="shared" ref="H373:H392" si="177">SUM(E373:G373)</f>
        <v>2</v>
      </c>
      <c r="I373" s="306">
        <f t="shared" ref="I373:I392" si="178">H373*Z373</f>
        <v>6000</v>
      </c>
      <c r="J373" s="193"/>
      <c r="K373" s="193"/>
      <c r="L373" s="193"/>
      <c r="M373" s="306">
        <f t="shared" ref="M373:M392" si="179">SUM(J373:L373)</f>
        <v>0</v>
      </c>
      <c r="N373" s="306">
        <f t="shared" ref="N373:N392" si="180">M373*Z373</f>
        <v>0</v>
      </c>
      <c r="O373" s="193">
        <v>2</v>
      </c>
      <c r="P373" s="193"/>
      <c r="Q373" s="193"/>
      <c r="R373" s="306">
        <f t="shared" ref="R373:R392" si="181">SUM(O373:Q373)</f>
        <v>2</v>
      </c>
      <c r="S373" s="306">
        <f t="shared" ref="S373:S392" si="182">R373*Z373</f>
        <v>6000</v>
      </c>
      <c r="T373" s="193"/>
      <c r="U373" s="193"/>
      <c r="V373" s="193"/>
      <c r="W373" s="306">
        <f t="shared" ref="W373:W392" si="183">SUM(T373:V373)</f>
        <v>0</v>
      </c>
      <c r="X373" s="306">
        <f t="shared" ref="X373:X392" si="184">W373*Z373</f>
        <v>0</v>
      </c>
      <c r="Y373" s="306">
        <f t="shared" ref="Y373:Y392" si="185">H373+M373+R373+W373</f>
        <v>4</v>
      </c>
      <c r="Z373" s="209">
        <v>3000</v>
      </c>
      <c r="AA373" s="307">
        <f t="shared" ref="AA373:AA391" si="186">Z373*Y373</f>
        <v>12000</v>
      </c>
      <c r="AB373" s="34"/>
      <c r="AC373" s="280"/>
    </row>
    <row r="374" spans="1:29" s="36" customFormat="1" ht="15.75" customHeight="1">
      <c r="A374" s="12">
        <v>2</v>
      </c>
      <c r="B374" s="100"/>
      <c r="C374" s="214" t="s">
        <v>7939</v>
      </c>
      <c r="D374" s="199" t="s">
        <v>7942</v>
      </c>
      <c r="E374" s="194">
        <v>2</v>
      </c>
      <c r="F374" s="194"/>
      <c r="G374" s="194"/>
      <c r="H374" s="308">
        <f t="shared" si="177"/>
        <v>2</v>
      </c>
      <c r="I374" s="308">
        <f t="shared" si="178"/>
        <v>6700</v>
      </c>
      <c r="J374" s="194"/>
      <c r="K374" s="194"/>
      <c r="L374" s="194"/>
      <c r="M374" s="308">
        <f t="shared" si="179"/>
        <v>0</v>
      </c>
      <c r="N374" s="308">
        <f t="shared" si="180"/>
        <v>0</v>
      </c>
      <c r="O374" s="194">
        <v>2</v>
      </c>
      <c r="P374" s="194"/>
      <c r="Q374" s="194"/>
      <c r="R374" s="308">
        <f t="shared" si="181"/>
        <v>2</v>
      </c>
      <c r="S374" s="308">
        <f t="shared" si="182"/>
        <v>6700</v>
      </c>
      <c r="T374" s="194"/>
      <c r="U374" s="194"/>
      <c r="V374" s="194"/>
      <c r="W374" s="308">
        <f t="shared" si="183"/>
        <v>0</v>
      </c>
      <c r="X374" s="308">
        <f t="shared" si="184"/>
        <v>0</v>
      </c>
      <c r="Y374" s="308">
        <f t="shared" si="185"/>
        <v>4</v>
      </c>
      <c r="Z374" s="210">
        <v>3350</v>
      </c>
      <c r="AA374" s="309">
        <f t="shared" si="186"/>
        <v>13400</v>
      </c>
      <c r="AB374" s="34"/>
      <c r="AC374" s="280"/>
    </row>
    <row r="375" spans="1:29" s="36" customFormat="1" ht="15.75" customHeight="1">
      <c r="A375" s="12">
        <v>3</v>
      </c>
      <c r="B375" s="100"/>
      <c r="C375" s="214" t="s">
        <v>7940</v>
      </c>
      <c r="D375" s="199" t="s">
        <v>7942</v>
      </c>
      <c r="E375" s="194">
        <v>2</v>
      </c>
      <c r="F375" s="194"/>
      <c r="G375" s="194"/>
      <c r="H375" s="308">
        <f t="shared" si="177"/>
        <v>2</v>
      </c>
      <c r="I375" s="308">
        <f t="shared" si="178"/>
        <v>7000</v>
      </c>
      <c r="J375" s="194"/>
      <c r="K375" s="194"/>
      <c r="L375" s="194"/>
      <c r="M375" s="308">
        <f t="shared" si="179"/>
        <v>0</v>
      </c>
      <c r="N375" s="308">
        <f t="shared" si="180"/>
        <v>0</v>
      </c>
      <c r="O375" s="194">
        <v>2</v>
      </c>
      <c r="P375" s="194"/>
      <c r="Q375" s="194"/>
      <c r="R375" s="308">
        <f t="shared" si="181"/>
        <v>2</v>
      </c>
      <c r="S375" s="308">
        <f t="shared" si="182"/>
        <v>7000</v>
      </c>
      <c r="T375" s="194"/>
      <c r="U375" s="194"/>
      <c r="V375" s="194"/>
      <c r="W375" s="308">
        <f t="shared" si="183"/>
        <v>0</v>
      </c>
      <c r="X375" s="308">
        <f t="shared" si="184"/>
        <v>0</v>
      </c>
      <c r="Y375" s="308">
        <f t="shared" si="185"/>
        <v>4</v>
      </c>
      <c r="Z375" s="210">
        <v>3500</v>
      </c>
      <c r="AA375" s="309">
        <f t="shared" si="186"/>
        <v>14000</v>
      </c>
      <c r="AB375" s="34"/>
      <c r="AC375" s="280"/>
    </row>
    <row r="376" spans="1:29" s="36" customFormat="1" ht="15.75" customHeight="1">
      <c r="A376" s="12">
        <v>4</v>
      </c>
      <c r="B376" s="100"/>
      <c r="C376" s="214" t="s">
        <v>7941</v>
      </c>
      <c r="D376" s="216" t="s">
        <v>7943</v>
      </c>
      <c r="E376" s="194">
        <v>2</v>
      </c>
      <c r="F376" s="194"/>
      <c r="G376" s="194"/>
      <c r="H376" s="308">
        <f t="shared" si="177"/>
        <v>2</v>
      </c>
      <c r="I376" s="308">
        <f t="shared" si="178"/>
        <v>530</v>
      </c>
      <c r="J376" s="194"/>
      <c r="K376" s="194"/>
      <c r="L376" s="194"/>
      <c r="M376" s="308">
        <f t="shared" si="179"/>
        <v>0</v>
      </c>
      <c r="N376" s="308">
        <f t="shared" si="180"/>
        <v>0</v>
      </c>
      <c r="O376" s="194">
        <v>2</v>
      </c>
      <c r="P376" s="194"/>
      <c r="Q376" s="194"/>
      <c r="R376" s="308">
        <f t="shared" si="181"/>
        <v>2</v>
      </c>
      <c r="S376" s="308">
        <f t="shared" si="182"/>
        <v>530</v>
      </c>
      <c r="T376" s="194"/>
      <c r="U376" s="194"/>
      <c r="V376" s="194"/>
      <c r="W376" s="308">
        <f t="shared" si="183"/>
        <v>0</v>
      </c>
      <c r="X376" s="308">
        <f t="shared" si="184"/>
        <v>0</v>
      </c>
      <c r="Y376" s="308">
        <f t="shared" si="185"/>
        <v>4</v>
      </c>
      <c r="Z376" s="210">
        <v>265</v>
      </c>
      <c r="AA376" s="309">
        <f t="shared" si="186"/>
        <v>1060</v>
      </c>
      <c r="AB376" s="34"/>
      <c r="AC376" s="280"/>
    </row>
    <row r="377" spans="1:29" s="36" customFormat="1" ht="15.75" customHeight="1">
      <c r="A377" s="12">
        <v>5</v>
      </c>
      <c r="B377" s="100"/>
      <c r="C377" s="214" t="s">
        <v>7954</v>
      </c>
      <c r="D377" s="216" t="s">
        <v>7952</v>
      </c>
      <c r="E377" s="194">
        <f>32+25+30</f>
        <v>87</v>
      </c>
      <c r="F377" s="194">
        <v>175</v>
      </c>
      <c r="G377" s="194"/>
      <c r="H377" s="308">
        <f t="shared" si="177"/>
        <v>262</v>
      </c>
      <c r="I377" s="308">
        <f t="shared" si="178"/>
        <v>2620</v>
      </c>
      <c r="J377" s="194">
        <v>95</v>
      </c>
      <c r="K377" s="194">
        <v>6</v>
      </c>
      <c r="L377" s="194"/>
      <c r="M377" s="308">
        <f t="shared" si="179"/>
        <v>101</v>
      </c>
      <c r="N377" s="308">
        <f t="shared" si="180"/>
        <v>1010</v>
      </c>
      <c r="O377" s="194">
        <v>59</v>
      </c>
      <c r="P377" s="194">
        <v>35</v>
      </c>
      <c r="Q377" s="194"/>
      <c r="R377" s="308">
        <f t="shared" si="181"/>
        <v>94</v>
      </c>
      <c r="S377" s="308">
        <f t="shared" si="182"/>
        <v>940</v>
      </c>
      <c r="T377" s="194">
        <v>12</v>
      </c>
      <c r="U377" s="194">
        <v>35</v>
      </c>
      <c r="V377" s="194"/>
      <c r="W377" s="308">
        <f t="shared" si="183"/>
        <v>47</v>
      </c>
      <c r="X377" s="308">
        <f t="shared" si="184"/>
        <v>470</v>
      </c>
      <c r="Y377" s="308">
        <f t="shared" si="185"/>
        <v>504</v>
      </c>
      <c r="Z377" s="210">
        <v>10</v>
      </c>
      <c r="AA377" s="309">
        <f t="shared" si="186"/>
        <v>5040</v>
      </c>
      <c r="AB377" s="34"/>
      <c r="AC377" s="280"/>
    </row>
    <row r="378" spans="1:29" s="36" customFormat="1" ht="15.75" customHeight="1">
      <c r="A378" s="12">
        <v>6</v>
      </c>
      <c r="B378" s="100"/>
      <c r="C378" s="214" t="s">
        <v>7980</v>
      </c>
      <c r="D378" s="216" t="s">
        <v>7952</v>
      </c>
      <c r="E378" s="194">
        <v>36</v>
      </c>
      <c r="F378" s="194"/>
      <c r="G378" s="194"/>
      <c r="H378" s="308">
        <f t="shared" si="177"/>
        <v>36</v>
      </c>
      <c r="I378" s="308">
        <f t="shared" si="178"/>
        <v>1098</v>
      </c>
      <c r="J378" s="194"/>
      <c r="K378" s="194"/>
      <c r="L378" s="194"/>
      <c r="M378" s="308">
        <f t="shared" si="179"/>
        <v>0</v>
      </c>
      <c r="N378" s="308">
        <f t="shared" si="180"/>
        <v>0</v>
      </c>
      <c r="O378" s="194">
        <v>36</v>
      </c>
      <c r="P378" s="194"/>
      <c r="Q378" s="194"/>
      <c r="R378" s="308">
        <f t="shared" si="181"/>
        <v>36</v>
      </c>
      <c r="S378" s="308">
        <f t="shared" si="182"/>
        <v>1098</v>
      </c>
      <c r="T378" s="194"/>
      <c r="U378" s="194"/>
      <c r="V378" s="194"/>
      <c r="W378" s="308">
        <f t="shared" si="183"/>
        <v>0</v>
      </c>
      <c r="X378" s="308">
        <f t="shared" si="184"/>
        <v>0</v>
      </c>
      <c r="Y378" s="308">
        <f t="shared" si="185"/>
        <v>72</v>
      </c>
      <c r="Z378" s="210">
        <v>30.5</v>
      </c>
      <c r="AA378" s="309">
        <f t="shared" si="186"/>
        <v>2196</v>
      </c>
      <c r="AB378" s="34"/>
      <c r="AC378" s="280"/>
    </row>
    <row r="379" spans="1:29" s="36" customFormat="1" ht="15.75" customHeight="1">
      <c r="A379" s="12">
        <v>7</v>
      </c>
      <c r="B379" s="100"/>
      <c r="C379" s="214" t="s">
        <v>7981</v>
      </c>
      <c r="D379" s="216" t="s">
        <v>7952</v>
      </c>
      <c r="E379" s="194">
        <v>1</v>
      </c>
      <c r="F379" s="194"/>
      <c r="G379" s="194"/>
      <c r="H379" s="308">
        <f t="shared" si="177"/>
        <v>1</v>
      </c>
      <c r="I379" s="308">
        <f t="shared" si="178"/>
        <v>550</v>
      </c>
      <c r="J379" s="194"/>
      <c r="K379" s="194"/>
      <c r="L379" s="194"/>
      <c r="M379" s="308">
        <f t="shared" si="179"/>
        <v>0</v>
      </c>
      <c r="N379" s="308">
        <f t="shared" si="180"/>
        <v>0</v>
      </c>
      <c r="O379" s="194">
        <v>1</v>
      </c>
      <c r="P379" s="194"/>
      <c r="Q379" s="194"/>
      <c r="R379" s="308">
        <f t="shared" si="181"/>
        <v>1</v>
      </c>
      <c r="S379" s="308">
        <f t="shared" si="182"/>
        <v>550</v>
      </c>
      <c r="T379" s="194"/>
      <c r="U379" s="194"/>
      <c r="V379" s="194"/>
      <c r="W379" s="308">
        <f t="shared" si="183"/>
        <v>0</v>
      </c>
      <c r="X379" s="308">
        <f t="shared" si="184"/>
        <v>0</v>
      </c>
      <c r="Y379" s="308">
        <f t="shared" si="185"/>
        <v>2</v>
      </c>
      <c r="Z379" s="210">
        <v>550</v>
      </c>
      <c r="AA379" s="309">
        <f t="shared" si="186"/>
        <v>1100</v>
      </c>
      <c r="AB379" s="34"/>
      <c r="AC379" s="280"/>
    </row>
    <row r="380" spans="1:29" s="36" customFormat="1" ht="15.75" customHeight="1">
      <c r="A380" s="12">
        <v>8</v>
      </c>
      <c r="B380" s="100"/>
      <c r="C380" s="214" t="s">
        <v>7982</v>
      </c>
      <c r="D380" s="216" t="s">
        <v>7952</v>
      </c>
      <c r="E380" s="194">
        <v>1</v>
      </c>
      <c r="F380" s="194"/>
      <c r="G380" s="194"/>
      <c r="H380" s="308">
        <f t="shared" si="177"/>
        <v>1</v>
      </c>
      <c r="I380" s="308">
        <f t="shared" si="178"/>
        <v>70</v>
      </c>
      <c r="J380" s="194"/>
      <c r="K380" s="194"/>
      <c r="L380" s="194"/>
      <c r="M380" s="308">
        <f t="shared" si="179"/>
        <v>0</v>
      </c>
      <c r="N380" s="308">
        <f t="shared" si="180"/>
        <v>0</v>
      </c>
      <c r="O380" s="194">
        <v>1</v>
      </c>
      <c r="P380" s="194"/>
      <c r="Q380" s="194"/>
      <c r="R380" s="308">
        <f t="shared" si="181"/>
        <v>1</v>
      </c>
      <c r="S380" s="308">
        <f t="shared" si="182"/>
        <v>70</v>
      </c>
      <c r="T380" s="194"/>
      <c r="U380" s="194"/>
      <c r="V380" s="194"/>
      <c r="W380" s="308">
        <f t="shared" si="183"/>
        <v>0</v>
      </c>
      <c r="X380" s="308">
        <f t="shared" si="184"/>
        <v>0</v>
      </c>
      <c r="Y380" s="308">
        <f t="shared" si="185"/>
        <v>2</v>
      </c>
      <c r="Z380" s="210">
        <v>70</v>
      </c>
      <c r="AA380" s="309">
        <f t="shared" si="186"/>
        <v>140</v>
      </c>
      <c r="AB380" s="34"/>
      <c r="AC380" s="280"/>
    </row>
    <row r="381" spans="1:29" s="36" customFormat="1" ht="15.75" customHeight="1">
      <c r="A381" s="12">
        <v>9</v>
      </c>
      <c r="B381" s="100"/>
      <c r="C381" s="214" t="s">
        <v>7983</v>
      </c>
      <c r="D381" s="216" t="s">
        <v>7952</v>
      </c>
      <c r="E381" s="194">
        <v>1</v>
      </c>
      <c r="F381" s="194"/>
      <c r="G381" s="194"/>
      <c r="H381" s="308">
        <f t="shared" si="177"/>
        <v>1</v>
      </c>
      <c r="I381" s="308">
        <f t="shared" si="178"/>
        <v>5</v>
      </c>
      <c r="J381" s="194"/>
      <c r="K381" s="194"/>
      <c r="L381" s="194"/>
      <c r="M381" s="308">
        <f t="shared" si="179"/>
        <v>0</v>
      </c>
      <c r="N381" s="308">
        <f t="shared" si="180"/>
        <v>0</v>
      </c>
      <c r="O381" s="194">
        <v>1</v>
      </c>
      <c r="P381" s="194"/>
      <c r="Q381" s="194"/>
      <c r="R381" s="308">
        <f t="shared" si="181"/>
        <v>1</v>
      </c>
      <c r="S381" s="308">
        <f t="shared" si="182"/>
        <v>5</v>
      </c>
      <c r="T381" s="194"/>
      <c r="U381" s="194"/>
      <c r="V381" s="194"/>
      <c r="W381" s="308">
        <f t="shared" si="183"/>
        <v>0</v>
      </c>
      <c r="X381" s="308">
        <f t="shared" si="184"/>
        <v>0</v>
      </c>
      <c r="Y381" s="308">
        <f t="shared" si="185"/>
        <v>2</v>
      </c>
      <c r="Z381" s="210">
        <v>5</v>
      </c>
      <c r="AA381" s="309">
        <f t="shared" si="186"/>
        <v>10</v>
      </c>
      <c r="AB381" s="34"/>
      <c r="AC381" s="280"/>
    </row>
    <row r="382" spans="1:29" s="36" customFormat="1" ht="15.75" customHeight="1">
      <c r="A382" s="12">
        <v>10</v>
      </c>
      <c r="B382" s="100"/>
      <c r="C382" s="214" t="s">
        <v>7984</v>
      </c>
      <c r="D382" s="216" t="s">
        <v>7952</v>
      </c>
      <c r="E382" s="194">
        <v>1</v>
      </c>
      <c r="F382" s="194"/>
      <c r="G382" s="194"/>
      <c r="H382" s="308">
        <f t="shared" si="177"/>
        <v>1</v>
      </c>
      <c r="I382" s="308">
        <f t="shared" si="178"/>
        <v>54.5</v>
      </c>
      <c r="J382" s="194"/>
      <c r="K382" s="194"/>
      <c r="L382" s="194"/>
      <c r="M382" s="308">
        <f t="shared" si="179"/>
        <v>0</v>
      </c>
      <c r="N382" s="308">
        <f t="shared" si="180"/>
        <v>0</v>
      </c>
      <c r="O382" s="194">
        <v>1</v>
      </c>
      <c r="P382" s="194"/>
      <c r="Q382" s="194"/>
      <c r="R382" s="308">
        <f t="shared" si="181"/>
        <v>1</v>
      </c>
      <c r="S382" s="308">
        <f t="shared" si="182"/>
        <v>54.5</v>
      </c>
      <c r="T382" s="194"/>
      <c r="U382" s="194"/>
      <c r="V382" s="194"/>
      <c r="W382" s="308">
        <f t="shared" si="183"/>
        <v>0</v>
      </c>
      <c r="X382" s="308">
        <f t="shared" si="184"/>
        <v>0</v>
      </c>
      <c r="Y382" s="308">
        <f t="shared" si="185"/>
        <v>2</v>
      </c>
      <c r="Z382" s="210">
        <v>54.5</v>
      </c>
      <c r="AA382" s="309">
        <f t="shared" si="186"/>
        <v>109</v>
      </c>
      <c r="AB382" s="34"/>
      <c r="AC382" s="280"/>
    </row>
    <row r="383" spans="1:29" s="36" customFormat="1" ht="15.75" customHeight="1">
      <c r="A383" s="23">
        <v>11</v>
      </c>
      <c r="B383" s="100"/>
      <c r="C383" s="214" t="s">
        <v>7985</v>
      </c>
      <c r="D383" s="216" t="s">
        <v>7952</v>
      </c>
      <c r="E383" s="194">
        <v>277</v>
      </c>
      <c r="F383" s="194"/>
      <c r="G383" s="194"/>
      <c r="H383" s="308">
        <f t="shared" si="177"/>
        <v>277</v>
      </c>
      <c r="I383" s="308">
        <f t="shared" si="178"/>
        <v>2216</v>
      </c>
      <c r="J383" s="194"/>
      <c r="K383" s="194"/>
      <c r="L383" s="194"/>
      <c r="M383" s="308">
        <f t="shared" si="179"/>
        <v>0</v>
      </c>
      <c r="N383" s="308">
        <f t="shared" si="180"/>
        <v>0</v>
      </c>
      <c r="O383" s="194">
        <v>77</v>
      </c>
      <c r="P383" s="194"/>
      <c r="Q383" s="194"/>
      <c r="R383" s="308">
        <f t="shared" si="181"/>
        <v>77</v>
      </c>
      <c r="S383" s="308">
        <f t="shared" si="182"/>
        <v>616</v>
      </c>
      <c r="T383" s="194"/>
      <c r="U383" s="194"/>
      <c r="V383" s="194"/>
      <c r="W383" s="308">
        <f t="shared" si="183"/>
        <v>0</v>
      </c>
      <c r="X383" s="308">
        <f t="shared" si="184"/>
        <v>0</v>
      </c>
      <c r="Y383" s="308">
        <f t="shared" si="185"/>
        <v>354</v>
      </c>
      <c r="Z383" s="210">
        <v>8</v>
      </c>
      <c r="AA383" s="309">
        <f t="shared" si="186"/>
        <v>2832</v>
      </c>
      <c r="AB383" s="34"/>
      <c r="AC383" s="280"/>
    </row>
    <row r="384" spans="1:29" s="36" customFormat="1" ht="15.75" customHeight="1">
      <c r="A384" s="12">
        <v>12</v>
      </c>
      <c r="B384" s="100"/>
      <c r="C384" s="214" t="s">
        <v>8001</v>
      </c>
      <c r="D384" s="216" t="s">
        <v>7952</v>
      </c>
      <c r="E384" s="194">
        <v>2</v>
      </c>
      <c r="F384" s="194"/>
      <c r="G384" s="194"/>
      <c r="H384" s="308">
        <f t="shared" si="177"/>
        <v>2</v>
      </c>
      <c r="I384" s="308">
        <f t="shared" si="178"/>
        <v>100</v>
      </c>
      <c r="J384" s="194"/>
      <c r="K384" s="194"/>
      <c r="L384" s="194"/>
      <c r="M384" s="308">
        <f t="shared" si="179"/>
        <v>0</v>
      </c>
      <c r="N384" s="308">
        <f t="shared" si="180"/>
        <v>0</v>
      </c>
      <c r="O384" s="194">
        <v>2</v>
      </c>
      <c r="P384" s="194"/>
      <c r="Q384" s="194"/>
      <c r="R384" s="308">
        <f t="shared" si="181"/>
        <v>2</v>
      </c>
      <c r="S384" s="308">
        <f t="shared" si="182"/>
        <v>100</v>
      </c>
      <c r="T384" s="194"/>
      <c r="U384" s="194"/>
      <c r="V384" s="194"/>
      <c r="W384" s="308">
        <f t="shared" si="183"/>
        <v>0</v>
      </c>
      <c r="X384" s="308">
        <f t="shared" si="184"/>
        <v>0</v>
      </c>
      <c r="Y384" s="308">
        <f t="shared" si="185"/>
        <v>4</v>
      </c>
      <c r="Z384" s="210">
        <v>50</v>
      </c>
      <c r="AA384" s="309">
        <f t="shared" si="186"/>
        <v>200</v>
      </c>
      <c r="AB384" s="34"/>
      <c r="AC384" s="280"/>
    </row>
    <row r="385" spans="1:29" s="36" customFormat="1" ht="15.75" customHeight="1">
      <c r="A385" s="12">
        <v>13</v>
      </c>
      <c r="B385" s="100"/>
      <c r="C385" s="214" t="s">
        <v>8002</v>
      </c>
      <c r="D385" s="216" t="s">
        <v>7952</v>
      </c>
      <c r="E385" s="194">
        <v>1</v>
      </c>
      <c r="F385" s="194"/>
      <c r="G385" s="194"/>
      <c r="H385" s="308">
        <f t="shared" si="177"/>
        <v>1</v>
      </c>
      <c r="I385" s="308">
        <f t="shared" si="178"/>
        <v>800</v>
      </c>
      <c r="J385" s="194"/>
      <c r="K385" s="194"/>
      <c r="L385" s="194"/>
      <c r="M385" s="308">
        <f t="shared" si="179"/>
        <v>0</v>
      </c>
      <c r="N385" s="308">
        <f t="shared" si="180"/>
        <v>0</v>
      </c>
      <c r="O385" s="194"/>
      <c r="P385" s="194"/>
      <c r="Q385" s="194"/>
      <c r="R385" s="308">
        <f t="shared" si="181"/>
        <v>0</v>
      </c>
      <c r="S385" s="308">
        <f t="shared" si="182"/>
        <v>0</v>
      </c>
      <c r="T385" s="194"/>
      <c r="U385" s="194"/>
      <c r="V385" s="194"/>
      <c r="W385" s="308">
        <f t="shared" si="183"/>
        <v>0</v>
      </c>
      <c r="X385" s="308">
        <f t="shared" si="184"/>
        <v>0</v>
      </c>
      <c r="Y385" s="308">
        <f t="shared" si="185"/>
        <v>1</v>
      </c>
      <c r="Z385" s="210">
        <v>800</v>
      </c>
      <c r="AA385" s="309">
        <f t="shared" si="186"/>
        <v>800</v>
      </c>
      <c r="AB385" s="34"/>
      <c r="AC385" s="280"/>
    </row>
    <row r="386" spans="1:29" s="36" customFormat="1" ht="15.75" customHeight="1">
      <c r="A386" s="12">
        <v>14</v>
      </c>
      <c r="B386" s="100"/>
      <c r="C386" s="214" t="s">
        <v>7987</v>
      </c>
      <c r="D386" s="216" t="s">
        <v>7952</v>
      </c>
      <c r="E386" s="194">
        <v>4</v>
      </c>
      <c r="F386" s="194"/>
      <c r="G386" s="194"/>
      <c r="H386" s="308">
        <f t="shared" si="177"/>
        <v>4</v>
      </c>
      <c r="I386" s="308">
        <f t="shared" si="178"/>
        <v>24000</v>
      </c>
      <c r="J386" s="194"/>
      <c r="K386" s="194"/>
      <c r="L386" s="194"/>
      <c r="M386" s="308">
        <f t="shared" si="179"/>
        <v>0</v>
      </c>
      <c r="N386" s="308">
        <f t="shared" si="180"/>
        <v>0</v>
      </c>
      <c r="O386" s="194"/>
      <c r="P386" s="194"/>
      <c r="Q386" s="194"/>
      <c r="R386" s="308">
        <f t="shared" si="181"/>
        <v>0</v>
      </c>
      <c r="S386" s="308">
        <f t="shared" si="182"/>
        <v>0</v>
      </c>
      <c r="T386" s="194"/>
      <c r="U386" s="194"/>
      <c r="V386" s="194"/>
      <c r="W386" s="308">
        <f t="shared" si="183"/>
        <v>0</v>
      </c>
      <c r="X386" s="308">
        <f t="shared" si="184"/>
        <v>0</v>
      </c>
      <c r="Y386" s="308">
        <f t="shared" si="185"/>
        <v>4</v>
      </c>
      <c r="Z386" s="211">
        <v>6000</v>
      </c>
      <c r="AA386" s="309">
        <f t="shared" si="186"/>
        <v>24000</v>
      </c>
      <c r="AB386" s="34"/>
      <c r="AC386" s="280"/>
    </row>
    <row r="387" spans="1:29" s="36" customFormat="1" ht="15.75" customHeight="1">
      <c r="A387" s="12">
        <v>15</v>
      </c>
      <c r="B387" s="100"/>
      <c r="C387" s="214" t="s">
        <v>8015</v>
      </c>
      <c r="D387" s="216" t="s">
        <v>7952</v>
      </c>
      <c r="E387" s="194">
        <v>1</v>
      </c>
      <c r="F387" s="194"/>
      <c r="G387" s="194"/>
      <c r="H387" s="308">
        <f t="shared" si="177"/>
        <v>1</v>
      </c>
      <c r="I387" s="308">
        <f t="shared" si="178"/>
        <v>10000</v>
      </c>
      <c r="J387" s="194"/>
      <c r="K387" s="194"/>
      <c r="L387" s="194"/>
      <c r="M387" s="308">
        <f t="shared" si="179"/>
        <v>0</v>
      </c>
      <c r="N387" s="308">
        <f t="shared" si="180"/>
        <v>0</v>
      </c>
      <c r="O387" s="194"/>
      <c r="P387" s="194"/>
      <c r="Q387" s="194"/>
      <c r="R387" s="308">
        <f t="shared" si="181"/>
        <v>0</v>
      </c>
      <c r="S387" s="308">
        <f t="shared" si="182"/>
        <v>0</v>
      </c>
      <c r="T387" s="194"/>
      <c r="U387" s="194"/>
      <c r="V387" s="194"/>
      <c r="W387" s="308">
        <f t="shared" si="183"/>
        <v>0</v>
      </c>
      <c r="X387" s="308">
        <f t="shared" si="184"/>
        <v>0</v>
      </c>
      <c r="Y387" s="308">
        <f t="shared" si="185"/>
        <v>1</v>
      </c>
      <c r="Z387" s="210">
        <v>10000</v>
      </c>
      <c r="AA387" s="309">
        <f t="shared" si="186"/>
        <v>10000</v>
      </c>
      <c r="AB387" s="34"/>
      <c r="AC387" s="280"/>
    </row>
    <row r="388" spans="1:29" s="36" customFormat="1" ht="15.75" customHeight="1">
      <c r="A388" s="12">
        <v>16</v>
      </c>
      <c r="B388" s="100"/>
      <c r="C388" s="214" t="s">
        <v>8017</v>
      </c>
      <c r="D388" s="216" t="s">
        <v>7952</v>
      </c>
      <c r="E388" s="194">
        <v>25</v>
      </c>
      <c r="F388" s="194">
        <v>10</v>
      </c>
      <c r="G388" s="194"/>
      <c r="H388" s="308">
        <f t="shared" si="177"/>
        <v>35</v>
      </c>
      <c r="I388" s="308">
        <f t="shared" si="178"/>
        <v>210</v>
      </c>
      <c r="J388" s="194">
        <v>2</v>
      </c>
      <c r="K388" s="194"/>
      <c r="L388" s="194"/>
      <c r="M388" s="308">
        <f t="shared" si="179"/>
        <v>2</v>
      </c>
      <c r="N388" s="308">
        <f t="shared" si="180"/>
        <v>12</v>
      </c>
      <c r="O388" s="194"/>
      <c r="P388" s="194"/>
      <c r="Q388" s="194"/>
      <c r="R388" s="308">
        <f t="shared" si="181"/>
        <v>0</v>
      </c>
      <c r="S388" s="308">
        <f t="shared" si="182"/>
        <v>0</v>
      </c>
      <c r="T388" s="194"/>
      <c r="U388" s="194"/>
      <c r="V388" s="194"/>
      <c r="W388" s="308">
        <f t="shared" si="183"/>
        <v>0</v>
      </c>
      <c r="X388" s="308">
        <f t="shared" si="184"/>
        <v>0</v>
      </c>
      <c r="Y388" s="308">
        <f t="shared" si="185"/>
        <v>37</v>
      </c>
      <c r="Z388" s="210">
        <v>6</v>
      </c>
      <c r="AA388" s="309">
        <f t="shared" si="186"/>
        <v>222</v>
      </c>
      <c r="AB388" s="34"/>
      <c r="AC388" s="280"/>
    </row>
    <row r="389" spans="1:29" s="36" customFormat="1" ht="15.75" customHeight="1">
      <c r="A389" s="12">
        <v>17</v>
      </c>
      <c r="B389" s="100"/>
      <c r="C389" s="214" t="s">
        <v>8018</v>
      </c>
      <c r="D389" s="216" t="s">
        <v>7942</v>
      </c>
      <c r="E389" s="194">
        <v>1</v>
      </c>
      <c r="F389" s="194"/>
      <c r="G389" s="194"/>
      <c r="H389" s="308">
        <f t="shared" si="177"/>
        <v>1</v>
      </c>
      <c r="I389" s="308">
        <f t="shared" si="178"/>
        <v>350</v>
      </c>
      <c r="J389" s="194">
        <v>1</v>
      </c>
      <c r="K389" s="194"/>
      <c r="L389" s="194"/>
      <c r="M389" s="308">
        <f t="shared" si="179"/>
        <v>1</v>
      </c>
      <c r="N389" s="308">
        <f t="shared" si="180"/>
        <v>350</v>
      </c>
      <c r="O389" s="194"/>
      <c r="P389" s="194"/>
      <c r="Q389" s="194"/>
      <c r="R389" s="308">
        <f t="shared" si="181"/>
        <v>0</v>
      </c>
      <c r="S389" s="308">
        <f t="shared" si="182"/>
        <v>0</v>
      </c>
      <c r="T389" s="194"/>
      <c r="U389" s="194"/>
      <c r="V389" s="194"/>
      <c r="W389" s="308">
        <f t="shared" si="183"/>
        <v>0</v>
      </c>
      <c r="X389" s="308">
        <f t="shared" si="184"/>
        <v>0</v>
      </c>
      <c r="Y389" s="308">
        <f t="shared" si="185"/>
        <v>2</v>
      </c>
      <c r="Z389" s="210">
        <v>350</v>
      </c>
      <c r="AA389" s="309">
        <f t="shared" si="186"/>
        <v>700</v>
      </c>
      <c r="AB389" s="34"/>
      <c r="AC389" s="280"/>
    </row>
    <row r="390" spans="1:29" s="36" customFormat="1" ht="15.75" customHeight="1">
      <c r="A390" s="12">
        <v>18</v>
      </c>
      <c r="B390" s="100"/>
      <c r="C390" s="214" t="s">
        <v>8026</v>
      </c>
      <c r="D390" s="216" t="s">
        <v>7943</v>
      </c>
      <c r="E390" s="194">
        <v>40</v>
      </c>
      <c r="F390" s="194"/>
      <c r="G390" s="194"/>
      <c r="H390" s="308">
        <f t="shared" si="177"/>
        <v>40</v>
      </c>
      <c r="I390" s="308">
        <f t="shared" si="178"/>
        <v>5200</v>
      </c>
      <c r="J390" s="194">
        <v>10</v>
      </c>
      <c r="K390" s="194"/>
      <c r="L390" s="194"/>
      <c r="M390" s="308">
        <f t="shared" si="179"/>
        <v>10</v>
      </c>
      <c r="N390" s="308">
        <f t="shared" si="180"/>
        <v>1300</v>
      </c>
      <c r="O390" s="194">
        <v>10</v>
      </c>
      <c r="P390" s="194"/>
      <c r="Q390" s="194"/>
      <c r="R390" s="308">
        <f t="shared" si="181"/>
        <v>10</v>
      </c>
      <c r="S390" s="308">
        <f t="shared" si="182"/>
        <v>1300</v>
      </c>
      <c r="T390" s="194">
        <v>10</v>
      </c>
      <c r="U390" s="194"/>
      <c r="V390" s="194"/>
      <c r="W390" s="308">
        <f t="shared" si="183"/>
        <v>10</v>
      </c>
      <c r="X390" s="308">
        <f t="shared" si="184"/>
        <v>1300</v>
      </c>
      <c r="Y390" s="308">
        <f t="shared" si="185"/>
        <v>70</v>
      </c>
      <c r="Z390" s="210">
        <v>130</v>
      </c>
      <c r="AA390" s="309">
        <f t="shared" si="186"/>
        <v>9100</v>
      </c>
      <c r="AB390" s="34"/>
      <c r="AC390" s="280"/>
    </row>
    <row r="391" spans="1:29" s="36" customFormat="1" ht="15.75" customHeight="1">
      <c r="A391" s="12">
        <v>19</v>
      </c>
      <c r="B391" s="100"/>
      <c r="C391" s="214" t="s">
        <v>8043</v>
      </c>
      <c r="D391" s="216" t="s">
        <v>7952</v>
      </c>
      <c r="E391" s="194">
        <v>100</v>
      </c>
      <c r="F391" s="194">
        <v>100</v>
      </c>
      <c r="G391" s="194"/>
      <c r="H391" s="308">
        <f t="shared" si="177"/>
        <v>200</v>
      </c>
      <c r="I391" s="308">
        <f t="shared" si="178"/>
        <v>400</v>
      </c>
      <c r="J391" s="194"/>
      <c r="K391" s="194"/>
      <c r="L391" s="194"/>
      <c r="M391" s="308">
        <f t="shared" si="179"/>
        <v>0</v>
      </c>
      <c r="N391" s="308">
        <f t="shared" si="180"/>
        <v>0</v>
      </c>
      <c r="O391" s="194"/>
      <c r="P391" s="194"/>
      <c r="Q391" s="194"/>
      <c r="R391" s="308">
        <f t="shared" si="181"/>
        <v>0</v>
      </c>
      <c r="S391" s="308">
        <f t="shared" si="182"/>
        <v>0</v>
      </c>
      <c r="T391" s="194"/>
      <c r="U391" s="194"/>
      <c r="V391" s="194"/>
      <c r="W391" s="308">
        <f t="shared" si="183"/>
        <v>0</v>
      </c>
      <c r="X391" s="308">
        <f t="shared" si="184"/>
        <v>0</v>
      </c>
      <c r="Y391" s="308">
        <f t="shared" si="185"/>
        <v>200</v>
      </c>
      <c r="Z391" s="210">
        <v>2</v>
      </c>
      <c r="AA391" s="309">
        <f t="shared" si="186"/>
        <v>400</v>
      </c>
      <c r="AB391" s="34"/>
      <c r="AC391" s="280"/>
    </row>
    <row r="392" spans="1:29" s="36" customFormat="1" ht="15.75" customHeight="1" thickBot="1">
      <c r="A392" s="12">
        <v>20</v>
      </c>
      <c r="B392" s="100"/>
      <c r="C392" s="214"/>
      <c r="D392" s="216"/>
      <c r="E392" s="194"/>
      <c r="F392" s="194"/>
      <c r="G392" s="194"/>
      <c r="H392" s="308">
        <f t="shared" si="177"/>
        <v>0</v>
      </c>
      <c r="I392" s="308">
        <f t="shared" si="178"/>
        <v>0</v>
      </c>
      <c r="J392" s="194"/>
      <c r="K392" s="194"/>
      <c r="L392" s="194"/>
      <c r="M392" s="308">
        <f t="shared" si="179"/>
        <v>0</v>
      </c>
      <c r="N392" s="308">
        <f t="shared" si="180"/>
        <v>0</v>
      </c>
      <c r="O392" s="194"/>
      <c r="P392" s="194"/>
      <c r="Q392" s="194"/>
      <c r="R392" s="308">
        <f t="shared" si="181"/>
        <v>0</v>
      </c>
      <c r="S392" s="308">
        <f t="shared" si="182"/>
        <v>0</v>
      </c>
      <c r="T392" s="194"/>
      <c r="U392" s="194"/>
      <c r="V392" s="194"/>
      <c r="W392" s="308">
        <f t="shared" si="183"/>
        <v>0</v>
      </c>
      <c r="X392" s="308">
        <f t="shared" si="184"/>
        <v>0</v>
      </c>
      <c r="Y392" s="308">
        <f t="shared" si="185"/>
        <v>0</v>
      </c>
      <c r="Z392" s="210"/>
      <c r="AA392" s="309">
        <f>Z392*Y392</f>
        <v>0</v>
      </c>
      <c r="AB392" s="34"/>
      <c r="AC392" s="280"/>
    </row>
    <row r="393" spans="1:29" s="36" customFormat="1" ht="34.5" customHeight="1" thickBot="1">
      <c r="A393" s="384" t="s">
        <v>37</v>
      </c>
      <c r="B393" s="385"/>
      <c r="C393" s="385"/>
      <c r="D393" s="131"/>
      <c r="E393" s="131"/>
      <c r="F393" s="131"/>
      <c r="G393" s="131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1"/>
      <c r="W393" s="131"/>
      <c r="X393" s="131"/>
      <c r="Y393" s="131"/>
      <c r="Z393" s="132"/>
      <c r="AA393" s="133"/>
      <c r="AB393" s="34"/>
      <c r="AC393" s="280"/>
    </row>
    <row r="394" spans="1:29" s="36" customFormat="1" ht="15.75" customHeight="1">
      <c r="A394" s="23">
        <v>1</v>
      </c>
      <c r="B394" s="148"/>
      <c r="C394" s="212" t="s">
        <v>7994</v>
      </c>
      <c r="D394" s="199" t="s">
        <v>7952</v>
      </c>
      <c r="E394" s="193">
        <v>25</v>
      </c>
      <c r="F394" s="193"/>
      <c r="G394" s="193"/>
      <c r="H394" s="306">
        <f>SUM(E394:G394)</f>
        <v>25</v>
      </c>
      <c r="I394" s="306">
        <f>H394*Z394</f>
        <v>750</v>
      </c>
      <c r="J394" s="193">
        <v>5</v>
      </c>
      <c r="K394" s="193"/>
      <c r="L394" s="193"/>
      <c r="M394" s="306">
        <f>SUM(J394:L394)</f>
        <v>5</v>
      </c>
      <c r="N394" s="306">
        <f>M394*Z394</f>
        <v>150</v>
      </c>
      <c r="O394" s="193">
        <v>5</v>
      </c>
      <c r="P394" s="193"/>
      <c r="Q394" s="193"/>
      <c r="R394" s="306">
        <f>SUM(O394:Q394)</f>
        <v>5</v>
      </c>
      <c r="S394" s="306">
        <f>R394*Z394</f>
        <v>150</v>
      </c>
      <c r="T394" s="193">
        <v>5</v>
      </c>
      <c r="U394" s="193"/>
      <c r="V394" s="193"/>
      <c r="W394" s="306">
        <f>SUM(T394:V394)</f>
        <v>5</v>
      </c>
      <c r="X394" s="306">
        <f>W394*Z394</f>
        <v>150</v>
      </c>
      <c r="Y394" s="306">
        <f>H394+M394+R394+W394</f>
        <v>40</v>
      </c>
      <c r="Z394" s="209">
        <v>30</v>
      </c>
      <c r="AA394" s="307">
        <f>Y394*Z394</f>
        <v>1200</v>
      </c>
      <c r="AB394" s="34"/>
      <c r="AC394" s="280"/>
    </row>
    <row r="395" spans="1:29" s="36" customFormat="1" ht="15.75" customHeight="1">
      <c r="A395" s="12">
        <v>2</v>
      </c>
      <c r="B395" s="100"/>
      <c r="C395" s="214" t="s">
        <v>8046</v>
      </c>
      <c r="D395" s="216" t="s">
        <v>8036</v>
      </c>
      <c r="E395" s="194">
        <v>10</v>
      </c>
      <c r="F395" s="193"/>
      <c r="G395" s="194"/>
      <c r="H395" s="306">
        <f>SUM(E395:G395)</f>
        <v>10</v>
      </c>
      <c r="I395" s="306">
        <f>H395*Z395</f>
        <v>150</v>
      </c>
      <c r="J395" s="194"/>
      <c r="K395" s="194"/>
      <c r="L395" s="194"/>
      <c r="M395" s="306">
        <f>SUM(J395:L395)</f>
        <v>0</v>
      </c>
      <c r="N395" s="306">
        <f>M395*Z395</f>
        <v>0</v>
      </c>
      <c r="O395" s="194"/>
      <c r="P395" s="194"/>
      <c r="Q395" s="194"/>
      <c r="R395" s="306">
        <f>SUM(O395:Q395)</f>
        <v>0</v>
      </c>
      <c r="S395" s="306">
        <f>R395*Z395</f>
        <v>0</v>
      </c>
      <c r="T395" s="194"/>
      <c r="U395" s="194"/>
      <c r="V395" s="194"/>
      <c r="W395" s="306">
        <f>SUM(T395:V395)</f>
        <v>0</v>
      </c>
      <c r="X395" s="306">
        <f>W395*Z395</f>
        <v>0</v>
      </c>
      <c r="Y395" s="306">
        <f>H395+M395+R395+W395</f>
        <v>10</v>
      </c>
      <c r="Z395" s="210">
        <v>15</v>
      </c>
      <c r="AA395" s="307">
        <f>Y395*Z395</f>
        <v>150</v>
      </c>
      <c r="AB395" s="34"/>
      <c r="AC395" s="280"/>
    </row>
    <row r="396" spans="1:29" s="36" customFormat="1" ht="15.75" customHeight="1">
      <c r="A396" s="12">
        <v>3</v>
      </c>
      <c r="B396" s="100"/>
      <c r="C396" s="214"/>
      <c r="D396" s="216"/>
      <c r="E396" s="194"/>
      <c r="F396" s="193"/>
      <c r="G396" s="194"/>
      <c r="H396" s="306">
        <f>SUM(E396:G396)</f>
        <v>0</v>
      </c>
      <c r="I396" s="306">
        <f>H396*Z396</f>
        <v>0</v>
      </c>
      <c r="J396" s="194"/>
      <c r="K396" s="194"/>
      <c r="L396" s="194"/>
      <c r="M396" s="306">
        <f>SUM(J396:L396)</f>
        <v>0</v>
      </c>
      <c r="N396" s="306">
        <f>M396*Z396</f>
        <v>0</v>
      </c>
      <c r="O396" s="194"/>
      <c r="P396" s="194"/>
      <c r="Q396" s="194"/>
      <c r="R396" s="306">
        <f>SUM(O396:Q396)</f>
        <v>0</v>
      </c>
      <c r="S396" s="306">
        <f>R396*Z396</f>
        <v>0</v>
      </c>
      <c r="T396" s="194"/>
      <c r="U396" s="194"/>
      <c r="V396" s="194"/>
      <c r="W396" s="306">
        <f>SUM(T396:V396)</f>
        <v>0</v>
      </c>
      <c r="X396" s="306">
        <f>W396*Z396</f>
        <v>0</v>
      </c>
      <c r="Y396" s="306">
        <f>H396+M396+R396+W396</f>
        <v>0</v>
      </c>
      <c r="Z396" s="210"/>
      <c r="AA396" s="307">
        <f>Y396*Z396</f>
        <v>0</v>
      </c>
      <c r="AB396" s="34"/>
      <c r="AC396" s="280"/>
    </row>
    <row r="397" spans="1:29" s="36" customFormat="1" ht="15.75" customHeight="1">
      <c r="A397" s="12">
        <v>4</v>
      </c>
      <c r="B397" s="100"/>
      <c r="C397" s="214"/>
      <c r="D397" s="216"/>
      <c r="E397" s="194"/>
      <c r="F397" s="194"/>
      <c r="G397" s="194"/>
      <c r="H397" s="308">
        <f>SUM(E397:G397)</f>
        <v>0</v>
      </c>
      <c r="I397" s="308">
        <f>H397*Z397</f>
        <v>0</v>
      </c>
      <c r="J397" s="194"/>
      <c r="K397" s="194"/>
      <c r="L397" s="194"/>
      <c r="M397" s="308">
        <f>SUM(J397:L397)</f>
        <v>0</v>
      </c>
      <c r="N397" s="308">
        <f>M397*Z397</f>
        <v>0</v>
      </c>
      <c r="O397" s="194"/>
      <c r="P397" s="194"/>
      <c r="Q397" s="194"/>
      <c r="R397" s="308">
        <f>SUM(O397:Q397)</f>
        <v>0</v>
      </c>
      <c r="S397" s="308">
        <f>R397*Z397</f>
        <v>0</v>
      </c>
      <c r="T397" s="194"/>
      <c r="U397" s="194"/>
      <c r="V397" s="194"/>
      <c r="W397" s="308">
        <f>SUM(T397:V397)</f>
        <v>0</v>
      </c>
      <c r="X397" s="308">
        <f>W397*Z397</f>
        <v>0</v>
      </c>
      <c r="Y397" s="308">
        <f>H397+M397+R397+W397</f>
        <v>0</v>
      </c>
      <c r="Z397" s="210"/>
      <c r="AA397" s="309">
        <f>Y397*Z397</f>
        <v>0</v>
      </c>
      <c r="AB397" s="34"/>
      <c r="AC397" s="280"/>
    </row>
    <row r="398" spans="1:29" s="36" customFormat="1" ht="15.75" customHeight="1" thickBot="1">
      <c r="A398" s="14">
        <v>5</v>
      </c>
      <c r="B398" s="101"/>
      <c r="C398" s="217"/>
      <c r="D398" s="215"/>
      <c r="E398" s="195"/>
      <c r="F398" s="195"/>
      <c r="G398" s="195"/>
      <c r="H398" s="310">
        <f>SUM(E398:G398)</f>
        <v>0</v>
      </c>
      <c r="I398" s="310">
        <f>H398*Z398</f>
        <v>0</v>
      </c>
      <c r="J398" s="195"/>
      <c r="K398" s="195"/>
      <c r="L398" s="195"/>
      <c r="M398" s="310">
        <f>SUM(J398:L398)</f>
        <v>0</v>
      </c>
      <c r="N398" s="310">
        <f>M398*Z398</f>
        <v>0</v>
      </c>
      <c r="O398" s="195"/>
      <c r="P398" s="195"/>
      <c r="Q398" s="195"/>
      <c r="R398" s="310">
        <f>SUM(O398:Q398)</f>
        <v>0</v>
      </c>
      <c r="S398" s="310">
        <f>R398*Z398</f>
        <v>0</v>
      </c>
      <c r="T398" s="195"/>
      <c r="U398" s="195"/>
      <c r="V398" s="195"/>
      <c r="W398" s="310">
        <f>SUM(T398:V398)</f>
        <v>0</v>
      </c>
      <c r="X398" s="310">
        <f>W398*Z398</f>
        <v>0</v>
      </c>
      <c r="Y398" s="310">
        <f>H398+M398+R398+W398</f>
        <v>0</v>
      </c>
      <c r="Z398" s="211"/>
      <c r="AA398" s="311">
        <f>Y398*Z398</f>
        <v>0</v>
      </c>
      <c r="AB398" s="34"/>
      <c r="AC398" s="280"/>
    </row>
    <row r="399" spans="1:29" s="64" customFormat="1" ht="34.5" customHeight="1" thickBot="1">
      <c r="A399" s="384" t="s">
        <v>72</v>
      </c>
      <c r="B399" s="385"/>
      <c r="C399" s="385"/>
      <c r="D399" s="131"/>
      <c r="E399" s="131"/>
      <c r="F399" s="131"/>
      <c r="G399" s="131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  <c r="Y399" s="131"/>
      <c r="Z399" s="127"/>
      <c r="AA399" s="133"/>
      <c r="AB399" s="87"/>
      <c r="AC399" s="283"/>
    </row>
    <row r="400" spans="1:29" s="36" customFormat="1" ht="15.75" customHeight="1">
      <c r="A400" s="23">
        <v>1</v>
      </c>
      <c r="B400" s="148"/>
      <c r="C400" s="212" t="s">
        <v>7944</v>
      </c>
      <c r="D400" s="199"/>
      <c r="E400" s="199">
        <v>2</v>
      </c>
      <c r="F400" s="193"/>
      <c r="G400" s="193"/>
      <c r="H400" s="306">
        <f t="shared" ref="H400:H429" si="187">SUM(E400:G400)</f>
        <v>2</v>
      </c>
      <c r="I400" s="306">
        <f t="shared" ref="I400:I429" si="188">H400*Z400</f>
        <v>19900</v>
      </c>
      <c r="J400" s="193"/>
      <c r="K400" s="193"/>
      <c r="L400" s="193"/>
      <c r="M400" s="306">
        <f t="shared" ref="M400:M429" si="189">SUM(J400:L400)</f>
        <v>0</v>
      </c>
      <c r="N400" s="306">
        <f t="shared" ref="N400:N429" si="190">M400*Z400</f>
        <v>0</v>
      </c>
      <c r="O400" s="193">
        <v>2</v>
      </c>
      <c r="P400" s="193"/>
      <c r="Q400" s="193"/>
      <c r="R400" s="306">
        <f t="shared" ref="R400:R429" si="191">SUM(O400:Q400)</f>
        <v>2</v>
      </c>
      <c r="S400" s="306">
        <f t="shared" ref="S400:S429" si="192">R400*Z400</f>
        <v>19900</v>
      </c>
      <c r="T400" s="193"/>
      <c r="U400" s="193"/>
      <c r="V400" s="193"/>
      <c r="W400" s="306">
        <f t="shared" ref="W400:W429" si="193">SUM(T400:V400)</f>
        <v>0</v>
      </c>
      <c r="X400" s="306">
        <f t="shared" ref="X400:X429" si="194">W400*Z400</f>
        <v>0</v>
      </c>
      <c r="Y400" s="306">
        <f t="shared" ref="Y400:Y429" si="195">H400+M400+R400+W400</f>
        <v>4</v>
      </c>
      <c r="Z400" s="209">
        <v>9950</v>
      </c>
      <c r="AA400" s="307">
        <f t="shared" ref="AA400:AA429" si="196">Y400*Z400</f>
        <v>39800</v>
      </c>
      <c r="AB400" s="34"/>
      <c r="AC400" s="280"/>
    </row>
    <row r="401" spans="1:29" s="36" customFormat="1" ht="15.75" customHeight="1">
      <c r="A401" s="12">
        <v>2</v>
      </c>
      <c r="B401" s="100"/>
      <c r="C401" s="214" t="s">
        <v>7945</v>
      </c>
      <c r="D401" s="216"/>
      <c r="E401" s="216">
        <v>2</v>
      </c>
      <c r="F401" s="194"/>
      <c r="G401" s="194"/>
      <c r="H401" s="308">
        <f t="shared" si="187"/>
        <v>2</v>
      </c>
      <c r="I401" s="308">
        <f t="shared" si="188"/>
        <v>8400</v>
      </c>
      <c r="J401" s="194"/>
      <c r="K401" s="194"/>
      <c r="L401" s="194"/>
      <c r="M401" s="308">
        <f t="shared" si="189"/>
        <v>0</v>
      </c>
      <c r="N401" s="308">
        <f t="shared" si="190"/>
        <v>0</v>
      </c>
      <c r="O401" s="194">
        <v>2</v>
      </c>
      <c r="P401" s="194"/>
      <c r="Q401" s="194"/>
      <c r="R401" s="308">
        <f t="shared" si="191"/>
        <v>2</v>
      </c>
      <c r="S401" s="308">
        <f t="shared" si="192"/>
        <v>8400</v>
      </c>
      <c r="T401" s="194"/>
      <c r="U401" s="194"/>
      <c r="V401" s="194"/>
      <c r="W401" s="308">
        <f t="shared" si="193"/>
        <v>0</v>
      </c>
      <c r="X401" s="308">
        <f t="shared" si="194"/>
        <v>0</v>
      </c>
      <c r="Y401" s="308">
        <f t="shared" si="195"/>
        <v>4</v>
      </c>
      <c r="Z401" s="210">
        <v>4200</v>
      </c>
      <c r="AA401" s="309">
        <f t="shared" si="196"/>
        <v>16800</v>
      </c>
      <c r="AB401" s="34"/>
      <c r="AC401" s="280"/>
    </row>
    <row r="402" spans="1:29" s="36" customFormat="1" ht="15.75" customHeight="1">
      <c r="A402" s="12">
        <v>3</v>
      </c>
      <c r="B402" s="100"/>
      <c r="C402" s="214" t="s">
        <v>7946</v>
      </c>
      <c r="D402" s="216"/>
      <c r="E402" s="216">
        <v>2</v>
      </c>
      <c r="F402" s="194"/>
      <c r="G402" s="194"/>
      <c r="H402" s="308">
        <f t="shared" si="187"/>
        <v>2</v>
      </c>
      <c r="I402" s="308">
        <f t="shared" si="188"/>
        <v>8400</v>
      </c>
      <c r="J402" s="194"/>
      <c r="K402" s="194"/>
      <c r="L402" s="194"/>
      <c r="M402" s="308">
        <f t="shared" si="189"/>
        <v>0</v>
      </c>
      <c r="N402" s="308">
        <f t="shared" si="190"/>
        <v>0</v>
      </c>
      <c r="O402" s="194">
        <v>2</v>
      </c>
      <c r="P402" s="194"/>
      <c r="Q402" s="194"/>
      <c r="R402" s="308">
        <f t="shared" si="191"/>
        <v>2</v>
      </c>
      <c r="S402" s="308">
        <f t="shared" si="192"/>
        <v>8400</v>
      </c>
      <c r="T402" s="194"/>
      <c r="U402" s="194"/>
      <c r="V402" s="194"/>
      <c r="W402" s="308">
        <f t="shared" si="193"/>
        <v>0</v>
      </c>
      <c r="X402" s="308">
        <f t="shared" si="194"/>
        <v>0</v>
      </c>
      <c r="Y402" s="308">
        <f t="shared" si="195"/>
        <v>4</v>
      </c>
      <c r="Z402" s="210">
        <v>4200</v>
      </c>
      <c r="AA402" s="309">
        <f t="shared" si="196"/>
        <v>16800</v>
      </c>
      <c r="AB402" s="34"/>
      <c r="AC402" s="280"/>
    </row>
    <row r="403" spans="1:29" s="36" customFormat="1" ht="15.75" customHeight="1">
      <c r="A403" s="12">
        <v>4</v>
      </c>
      <c r="B403" s="100"/>
      <c r="C403" s="214" t="s">
        <v>7947</v>
      </c>
      <c r="D403" s="216"/>
      <c r="E403" s="216">
        <v>2</v>
      </c>
      <c r="F403" s="194"/>
      <c r="G403" s="194"/>
      <c r="H403" s="308">
        <f t="shared" si="187"/>
        <v>2</v>
      </c>
      <c r="I403" s="308">
        <f t="shared" si="188"/>
        <v>8400</v>
      </c>
      <c r="J403" s="194"/>
      <c r="K403" s="194"/>
      <c r="L403" s="194"/>
      <c r="M403" s="308">
        <f t="shared" si="189"/>
        <v>0</v>
      </c>
      <c r="N403" s="308">
        <f t="shared" si="190"/>
        <v>0</v>
      </c>
      <c r="O403" s="194">
        <v>2</v>
      </c>
      <c r="P403" s="194"/>
      <c r="Q403" s="194"/>
      <c r="R403" s="308">
        <f t="shared" si="191"/>
        <v>2</v>
      </c>
      <c r="S403" s="308">
        <f t="shared" si="192"/>
        <v>8400</v>
      </c>
      <c r="T403" s="194"/>
      <c r="U403" s="194"/>
      <c r="V403" s="194"/>
      <c r="W403" s="308">
        <f t="shared" si="193"/>
        <v>0</v>
      </c>
      <c r="X403" s="308">
        <f t="shared" si="194"/>
        <v>0</v>
      </c>
      <c r="Y403" s="308">
        <f t="shared" si="195"/>
        <v>4</v>
      </c>
      <c r="Z403" s="210">
        <v>4200</v>
      </c>
      <c r="AA403" s="309">
        <f t="shared" si="196"/>
        <v>16800</v>
      </c>
      <c r="AB403" s="34"/>
      <c r="AC403" s="280"/>
    </row>
    <row r="404" spans="1:29" s="36" customFormat="1" ht="15.75" customHeight="1">
      <c r="A404" s="12">
        <v>5</v>
      </c>
      <c r="B404" s="100"/>
      <c r="C404" s="214" t="s">
        <v>7948</v>
      </c>
      <c r="D404" s="199"/>
      <c r="E404" s="199">
        <v>2</v>
      </c>
      <c r="F404" s="193"/>
      <c r="G404" s="193"/>
      <c r="H404" s="308">
        <f t="shared" si="187"/>
        <v>2</v>
      </c>
      <c r="I404" s="308">
        <f t="shared" si="188"/>
        <v>8400</v>
      </c>
      <c r="J404" s="194"/>
      <c r="K404" s="194"/>
      <c r="L404" s="194"/>
      <c r="M404" s="308">
        <f t="shared" si="189"/>
        <v>0</v>
      </c>
      <c r="N404" s="308">
        <f t="shared" si="190"/>
        <v>0</v>
      </c>
      <c r="O404" s="194">
        <v>2</v>
      </c>
      <c r="P404" s="194"/>
      <c r="Q404" s="194"/>
      <c r="R404" s="308">
        <f t="shared" si="191"/>
        <v>2</v>
      </c>
      <c r="S404" s="308">
        <f t="shared" si="192"/>
        <v>8400</v>
      </c>
      <c r="T404" s="194"/>
      <c r="U404" s="194"/>
      <c r="V404" s="194"/>
      <c r="W404" s="308">
        <f t="shared" si="193"/>
        <v>0</v>
      </c>
      <c r="X404" s="308">
        <f t="shared" si="194"/>
        <v>0</v>
      </c>
      <c r="Y404" s="308">
        <f t="shared" si="195"/>
        <v>4</v>
      </c>
      <c r="Z404" s="210">
        <v>4200</v>
      </c>
      <c r="AA404" s="309">
        <f t="shared" si="196"/>
        <v>16800</v>
      </c>
      <c r="AB404" s="34"/>
      <c r="AC404" s="280"/>
    </row>
    <row r="405" spans="1:29" s="36" customFormat="1" ht="15.75" customHeight="1">
      <c r="A405" s="12">
        <v>6</v>
      </c>
      <c r="B405" s="100"/>
      <c r="C405" s="214" t="s">
        <v>7950</v>
      </c>
      <c r="D405" s="199"/>
      <c r="E405" s="199">
        <v>2</v>
      </c>
      <c r="F405" s="193"/>
      <c r="G405" s="193"/>
      <c r="H405" s="308">
        <f t="shared" si="187"/>
        <v>2</v>
      </c>
      <c r="I405" s="308">
        <f t="shared" si="188"/>
        <v>8400</v>
      </c>
      <c r="J405" s="194"/>
      <c r="K405" s="194"/>
      <c r="L405" s="194"/>
      <c r="M405" s="308">
        <f t="shared" si="189"/>
        <v>0</v>
      </c>
      <c r="N405" s="308">
        <f t="shared" si="190"/>
        <v>0</v>
      </c>
      <c r="O405" s="194">
        <v>2</v>
      </c>
      <c r="P405" s="194"/>
      <c r="Q405" s="194"/>
      <c r="R405" s="308">
        <f t="shared" si="191"/>
        <v>2</v>
      </c>
      <c r="S405" s="308">
        <f t="shared" si="192"/>
        <v>8400</v>
      </c>
      <c r="T405" s="194"/>
      <c r="U405" s="194"/>
      <c r="V405" s="194"/>
      <c r="W405" s="308">
        <f t="shared" si="193"/>
        <v>0</v>
      </c>
      <c r="X405" s="308">
        <f t="shared" si="194"/>
        <v>0</v>
      </c>
      <c r="Y405" s="308">
        <f t="shared" si="195"/>
        <v>4</v>
      </c>
      <c r="Z405" s="210">
        <v>4200</v>
      </c>
      <c r="AA405" s="309">
        <f t="shared" si="196"/>
        <v>16800</v>
      </c>
      <c r="AB405" s="34"/>
      <c r="AC405" s="280"/>
    </row>
    <row r="406" spans="1:29" s="36" customFormat="1" ht="15.75" customHeight="1">
      <c r="A406" s="12">
        <v>7</v>
      </c>
      <c r="B406" s="100"/>
      <c r="C406" s="214" t="s">
        <v>7949</v>
      </c>
      <c r="D406" s="199"/>
      <c r="E406" s="199">
        <v>2</v>
      </c>
      <c r="F406" s="193"/>
      <c r="G406" s="193"/>
      <c r="H406" s="308">
        <f t="shared" si="187"/>
        <v>2</v>
      </c>
      <c r="I406" s="308">
        <f t="shared" si="188"/>
        <v>8400</v>
      </c>
      <c r="J406" s="194"/>
      <c r="K406" s="194"/>
      <c r="L406" s="194"/>
      <c r="M406" s="308">
        <f t="shared" si="189"/>
        <v>0</v>
      </c>
      <c r="N406" s="308">
        <f t="shared" si="190"/>
        <v>0</v>
      </c>
      <c r="O406" s="194">
        <v>2</v>
      </c>
      <c r="P406" s="194"/>
      <c r="Q406" s="194"/>
      <c r="R406" s="308">
        <f t="shared" si="191"/>
        <v>2</v>
      </c>
      <c r="S406" s="308">
        <f t="shared" si="192"/>
        <v>8400</v>
      </c>
      <c r="T406" s="194"/>
      <c r="U406" s="194"/>
      <c r="V406" s="194"/>
      <c r="W406" s="308">
        <f t="shared" si="193"/>
        <v>0</v>
      </c>
      <c r="X406" s="308">
        <f t="shared" si="194"/>
        <v>0</v>
      </c>
      <c r="Y406" s="308">
        <f t="shared" si="195"/>
        <v>4</v>
      </c>
      <c r="Z406" s="210">
        <v>4200</v>
      </c>
      <c r="AA406" s="309">
        <f t="shared" si="196"/>
        <v>16800</v>
      </c>
      <c r="AB406" s="34"/>
      <c r="AC406" s="280"/>
    </row>
    <row r="407" spans="1:29" s="36" customFormat="1" ht="15.75" customHeight="1">
      <c r="A407" s="12">
        <v>8</v>
      </c>
      <c r="B407" s="100"/>
      <c r="C407" s="214" t="s">
        <v>7955</v>
      </c>
      <c r="D407" s="199"/>
      <c r="E407" s="193">
        <v>5</v>
      </c>
      <c r="F407" s="193"/>
      <c r="G407" s="193"/>
      <c r="H407" s="308">
        <f t="shared" si="187"/>
        <v>5</v>
      </c>
      <c r="I407" s="308">
        <f t="shared" si="188"/>
        <v>650</v>
      </c>
      <c r="J407" s="194">
        <v>5</v>
      </c>
      <c r="K407" s="194"/>
      <c r="L407" s="194"/>
      <c r="M407" s="308">
        <f t="shared" si="189"/>
        <v>5</v>
      </c>
      <c r="N407" s="308">
        <f t="shared" si="190"/>
        <v>650</v>
      </c>
      <c r="O407" s="194">
        <v>5</v>
      </c>
      <c r="P407" s="194"/>
      <c r="Q407" s="194"/>
      <c r="R407" s="308">
        <f t="shared" si="191"/>
        <v>5</v>
      </c>
      <c r="S407" s="308">
        <f t="shared" si="192"/>
        <v>650</v>
      </c>
      <c r="T407" s="194">
        <v>5</v>
      </c>
      <c r="U407" s="194"/>
      <c r="V407" s="194"/>
      <c r="W407" s="308">
        <f t="shared" si="193"/>
        <v>5</v>
      </c>
      <c r="X407" s="308">
        <f t="shared" si="194"/>
        <v>650</v>
      </c>
      <c r="Y407" s="308">
        <f t="shared" si="195"/>
        <v>20</v>
      </c>
      <c r="Z407" s="210">
        <v>130</v>
      </c>
      <c r="AA407" s="309">
        <f t="shared" si="196"/>
        <v>2600</v>
      </c>
      <c r="AB407" s="34"/>
      <c r="AC407" s="280"/>
    </row>
    <row r="408" spans="1:29" s="36" customFormat="1" ht="15.75" customHeight="1">
      <c r="A408" s="12">
        <v>9</v>
      </c>
      <c r="B408" s="100"/>
      <c r="C408" s="214" t="s">
        <v>7956</v>
      </c>
      <c r="D408" s="199"/>
      <c r="E408" s="193">
        <v>2</v>
      </c>
      <c r="F408" s="193"/>
      <c r="G408" s="193"/>
      <c r="H408" s="308">
        <f t="shared" si="187"/>
        <v>2</v>
      </c>
      <c r="I408" s="308">
        <f t="shared" si="188"/>
        <v>1380</v>
      </c>
      <c r="J408" s="194">
        <v>2</v>
      </c>
      <c r="K408" s="194"/>
      <c r="L408" s="194"/>
      <c r="M408" s="308">
        <f t="shared" si="189"/>
        <v>2</v>
      </c>
      <c r="N408" s="308">
        <f t="shared" si="190"/>
        <v>1380</v>
      </c>
      <c r="O408" s="194">
        <v>2</v>
      </c>
      <c r="P408" s="194"/>
      <c r="Q408" s="194"/>
      <c r="R408" s="308">
        <f t="shared" si="191"/>
        <v>2</v>
      </c>
      <c r="S408" s="308">
        <f t="shared" si="192"/>
        <v>1380</v>
      </c>
      <c r="T408" s="194"/>
      <c r="U408" s="194"/>
      <c r="V408" s="194"/>
      <c r="W408" s="308">
        <f t="shared" si="193"/>
        <v>0</v>
      </c>
      <c r="X408" s="308">
        <f t="shared" si="194"/>
        <v>0</v>
      </c>
      <c r="Y408" s="308">
        <f t="shared" si="195"/>
        <v>6</v>
      </c>
      <c r="Z408" s="210">
        <v>690</v>
      </c>
      <c r="AA408" s="309">
        <f t="shared" si="196"/>
        <v>4140</v>
      </c>
      <c r="AB408" s="34"/>
      <c r="AC408" s="280"/>
    </row>
    <row r="409" spans="1:29" s="36" customFormat="1" ht="15.75" customHeight="1">
      <c r="A409" s="12">
        <v>10</v>
      </c>
      <c r="B409" s="100"/>
      <c r="C409" s="214" t="s">
        <v>7957</v>
      </c>
      <c r="D409" s="199" t="s">
        <v>7968</v>
      </c>
      <c r="E409" s="193">
        <v>1</v>
      </c>
      <c r="F409" s="193"/>
      <c r="G409" s="193"/>
      <c r="H409" s="308">
        <f t="shared" si="187"/>
        <v>1</v>
      </c>
      <c r="I409" s="308">
        <f t="shared" si="188"/>
        <v>750</v>
      </c>
      <c r="J409" s="193">
        <v>1</v>
      </c>
      <c r="K409" s="194"/>
      <c r="L409" s="194"/>
      <c r="M409" s="308">
        <f t="shared" si="189"/>
        <v>1</v>
      </c>
      <c r="N409" s="308">
        <f t="shared" si="190"/>
        <v>750</v>
      </c>
      <c r="O409" s="194">
        <v>1</v>
      </c>
      <c r="P409" s="194"/>
      <c r="Q409" s="194"/>
      <c r="R409" s="308">
        <f t="shared" si="191"/>
        <v>1</v>
      </c>
      <c r="S409" s="308">
        <f t="shared" si="192"/>
        <v>750</v>
      </c>
      <c r="T409" s="194"/>
      <c r="U409" s="194"/>
      <c r="V409" s="194"/>
      <c r="W409" s="308">
        <f t="shared" si="193"/>
        <v>0</v>
      </c>
      <c r="X409" s="308">
        <f t="shared" si="194"/>
        <v>0</v>
      </c>
      <c r="Y409" s="308">
        <f t="shared" si="195"/>
        <v>3</v>
      </c>
      <c r="Z409" s="210">
        <v>750</v>
      </c>
      <c r="AA409" s="309">
        <f t="shared" si="196"/>
        <v>2250</v>
      </c>
      <c r="AB409" s="34"/>
      <c r="AC409" s="280"/>
    </row>
    <row r="410" spans="1:29" s="36" customFormat="1" ht="15.75" customHeight="1">
      <c r="A410" s="12">
        <v>11</v>
      </c>
      <c r="B410" s="100"/>
      <c r="C410" s="214" t="s">
        <v>7958</v>
      </c>
      <c r="D410" s="199" t="s">
        <v>7969</v>
      </c>
      <c r="E410" s="193">
        <v>1</v>
      </c>
      <c r="F410" s="193"/>
      <c r="G410" s="193"/>
      <c r="H410" s="308">
        <f t="shared" si="187"/>
        <v>1</v>
      </c>
      <c r="I410" s="308">
        <f t="shared" si="188"/>
        <v>1800</v>
      </c>
      <c r="J410" s="193">
        <v>1</v>
      </c>
      <c r="K410" s="194"/>
      <c r="L410" s="194"/>
      <c r="M410" s="308">
        <f t="shared" si="189"/>
        <v>1</v>
      </c>
      <c r="N410" s="308">
        <f t="shared" si="190"/>
        <v>1800</v>
      </c>
      <c r="O410" s="194">
        <v>1</v>
      </c>
      <c r="P410" s="194"/>
      <c r="Q410" s="194"/>
      <c r="R410" s="308">
        <f t="shared" si="191"/>
        <v>1</v>
      </c>
      <c r="S410" s="308">
        <f t="shared" si="192"/>
        <v>1800</v>
      </c>
      <c r="T410" s="194">
        <v>1</v>
      </c>
      <c r="U410" s="194"/>
      <c r="V410" s="194"/>
      <c r="W410" s="308">
        <f t="shared" si="193"/>
        <v>1</v>
      </c>
      <c r="X410" s="308">
        <f t="shared" si="194"/>
        <v>1800</v>
      </c>
      <c r="Y410" s="308">
        <f t="shared" si="195"/>
        <v>4</v>
      </c>
      <c r="Z410" s="210">
        <v>1800</v>
      </c>
      <c r="AA410" s="309">
        <f t="shared" si="196"/>
        <v>7200</v>
      </c>
      <c r="AB410" s="34"/>
      <c r="AC410" s="280"/>
    </row>
    <row r="411" spans="1:29" s="36" customFormat="1" ht="15.75" customHeight="1">
      <c r="A411" s="12">
        <v>12</v>
      </c>
      <c r="B411" s="100"/>
      <c r="C411" s="214" t="s">
        <v>7959</v>
      </c>
      <c r="D411" s="199" t="s">
        <v>7952</v>
      </c>
      <c r="E411" s="193">
        <v>10</v>
      </c>
      <c r="F411" s="193"/>
      <c r="G411" s="193"/>
      <c r="H411" s="308">
        <f t="shared" si="187"/>
        <v>10</v>
      </c>
      <c r="I411" s="308">
        <f t="shared" si="188"/>
        <v>260</v>
      </c>
      <c r="J411" s="193">
        <v>10</v>
      </c>
      <c r="K411" s="194"/>
      <c r="L411" s="194"/>
      <c r="M411" s="308">
        <f t="shared" si="189"/>
        <v>10</v>
      </c>
      <c r="N411" s="308">
        <f t="shared" si="190"/>
        <v>260</v>
      </c>
      <c r="O411" s="194"/>
      <c r="P411" s="194"/>
      <c r="Q411" s="194"/>
      <c r="R411" s="308">
        <f t="shared" si="191"/>
        <v>0</v>
      </c>
      <c r="S411" s="308">
        <f t="shared" si="192"/>
        <v>0</v>
      </c>
      <c r="T411" s="194">
        <v>1</v>
      </c>
      <c r="U411" s="194"/>
      <c r="V411" s="194"/>
      <c r="W411" s="308">
        <f t="shared" si="193"/>
        <v>1</v>
      </c>
      <c r="X411" s="308">
        <f t="shared" si="194"/>
        <v>26</v>
      </c>
      <c r="Y411" s="308">
        <f t="shared" si="195"/>
        <v>21</v>
      </c>
      <c r="Z411" s="210">
        <v>26</v>
      </c>
      <c r="AA411" s="309">
        <f t="shared" si="196"/>
        <v>546</v>
      </c>
      <c r="AB411" s="34"/>
      <c r="AC411" s="280"/>
    </row>
    <row r="412" spans="1:29" s="36" customFormat="1" ht="15.75" customHeight="1">
      <c r="A412" s="12">
        <v>13</v>
      </c>
      <c r="B412" s="100"/>
      <c r="C412" s="214" t="s">
        <v>7960</v>
      </c>
      <c r="D412" s="199" t="s">
        <v>7952</v>
      </c>
      <c r="E412" s="193">
        <v>10</v>
      </c>
      <c r="F412" s="193"/>
      <c r="G412" s="193"/>
      <c r="H412" s="308">
        <f t="shared" si="187"/>
        <v>10</v>
      </c>
      <c r="I412" s="308">
        <f t="shared" si="188"/>
        <v>260</v>
      </c>
      <c r="J412" s="193">
        <v>10</v>
      </c>
      <c r="K412" s="194"/>
      <c r="L412" s="194"/>
      <c r="M412" s="308">
        <f t="shared" si="189"/>
        <v>10</v>
      </c>
      <c r="N412" s="308">
        <f t="shared" si="190"/>
        <v>260</v>
      </c>
      <c r="O412" s="194"/>
      <c r="P412" s="194"/>
      <c r="Q412" s="194"/>
      <c r="R412" s="308">
        <f t="shared" si="191"/>
        <v>0</v>
      </c>
      <c r="S412" s="308">
        <f t="shared" si="192"/>
        <v>0</v>
      </c>
      <c r="T412" s="194"/>
      <c r="U412" s="194"/>
      <c r="V412" s="194"/>
      <c r="W412" s="308">
        <f t="shared" si="193"/>
        <v>0</v>
      </c>
      <c r="X412" s="308">
        <f t="shared" si="194"/>
        <v>0</v>
      </c>
      <c r="Y412" s="308">
        <f t="shared" si="195"/>
        <v>20</v>
      </c>
      <c r="Z412" s="210">
        <v>26</v>
      </c>
      <c r="AA412" s="309">
        <f t="shared" si="196"/>
        <v>520</v>
      </c>
      <c r="AB412" s="34"/>
      <c r="AC412" s="280"/>
    </row>
    <row r="413" spans="1:29" s="36" customFormat="1" ht="15.75" customHeight="1">
      <c r="A413" s="12">
        <v>14</v>
      </c>
      <c r="B413" s="100"/>
      <c r="C413" s="214" t="s">
        <v>7961</v>
      </c>
      <c r="D413" s="199" t="s">
        <v>7952</v>
      </c>
      <c r="E413" s="193">
        <v>5</v>
      </c>
      <c r="F413" s="193"/>
      <c r="G413" s="193"/>
      <c r="H413" s="308">
        <f t="shared" si="187"/>
        <v>5</v>
      </c>
      <c r="I413" s="308">
        <f t="shared" si="188"/>
        <v>3250</v>
      </c>
      <c r="J413" s="193">
        <v>5</v>
      </c>
      <c r="K413" s="194"/>
      <c r="L413" s="194"/>
      <c r="M413" s="308">
        <f t="shared" si="189"/>
        <v>5</v>
      </c>
      <c r="N413" s="308">
        <f t="shared" si="190"/>
        <v>3250</v>
      </c>
      <c r="O413" s="194"/>
      <c r="P413" s="194"/>
      <c r="Q413" s="194"/>
      <c r="R413" s="308">
        <f t="shared" si="191"/>
        <v>0</v>
      </c>
      <c r="S413" s="308">
        <f t="shared" si="192"/>
        <v>0</v>
      </c>
      <c r="T413" s="194"/>
      <c r="U413" s="194"/>
      <c r="V413" s="194"/>
      <c r="W413" s="308">
        <f t="shared" si="193"/>
        <v>0</v>
      </c>
      <c r="X413" s="308">
        <f t="shared" si="194"/>
        <v>0</v>
      </c>
      <c r="Y413" s="308">
        <f t="shared" si="195"/>
        <v>10</v>
      </c>
      <c r="Z413" s="210">
        <v>650</v>
      </c>
      <c r="AA413" s="309">
        <f t="shared" si="196"/>
        <v>6500</v>
      </c>
      <c r="AB413" s="34"/>
      <c r="AC413" s="280"/>
    </row>
    <row r="414" spans="1:29" s="36" customFormat="1" ht="15.75" customHeight="1">
      <c r="A414" s="12">
        <v>15</v>
      </c>
      <c r="B414" s="100"/>
      <c r="C414" s="214" t="s">
        <v>7962</v>
      </c>
      <c r="D414" s="199" t="s">
        <v>7952</v>
      </c>
      <c r="E414" s="193">
        <v>1000</v>
      </c>
      <c r="F414" s="193"/>
      <c r="G414" s="193"/>
      <c r="H414" s="308">
        <f t="shared" si="187"/>
        <v>1000</v>
      </c>
      <c r="I414" s="308">
        <f t="shared" si="188"/>
        <v>5000</v>
      </c>
      <c r="J414" s="193">
        <v>1000</v>
      </c>
      <c r="K414" s="194"/>
      <c r="L414" s="194"/>
      <c r="M414" s="308">
        <f t="shared" si="189"/>
        <v>1000</v>
      </c>
      <c r="N414" s="308">
        <f t="shared" si="190"/>
        <v>5000</v>
      </c>
      <c r="O414" s="194"/>
      <c r="P414" s="194"/>
      <c r="Q414" s="194"/>
      <c r="R414" s="308">
        <f t="shared" si="191"/>
        <v>0</v>
      </c>
      <c r="S414" s="308">
        <f t="shared" si="192"/>
        <v>0</v>
      </c>
      <c r="T414" s="194"/>
      <c r="U414" s="194"/>
      <c r="V414" s="194"/>
      <c r="W414" s="308">
        <f t="shared" si="193"/>
        <v>0</v>
      </c>
      <c r="X414" s="308">
        <f t="shared" si="194"/>
        <v>0</v>
      </c>
      <c r="Y414" s="308">
        <f t="shared" si="195"/>
        <v>2000</v>
      </c>
      <c r="Z414" s="210">
        <v>5</v>
      </c>
      <c r="AA414" s="309">
        <f t="shared" si="196"/>
        <v>10000</v>
      </c>
      <c r="AB414" s="34"/>
      <c r="AC414" s="280"/>
    </row>
    <row r="415" spans="1:29" s="36" customFormat="1" ht="15.75" customHeight="1">
      <c r="A415" s="12">
        <v>16</v>
      </c>
      <c r="B415" s="100"/>
      <c r="C415" s="214" t="s">
        <v>7963</v>
      </c>
      <c r="D415" s="216" t="s">
        <v>23</v>
      </c>
      <c r="E415" s="194">
        <v>10</v>
      </c>
      <c r="F415" s="194"/>
      <c r="G415" s="194"/>
      <c r="H415" s="308">
        <f t="shared" si="187"/>
        <v>10</v>
      </c>
      <c r="I415" s="308">
        <f t="shared" si="188"/>
        <v>1700</v>
      </c>
      <c r="J415" s="194">
        <v>10</v>
      </c>
      <c r="K415" s="194"/>
      <c r="L415" s="194"/>
      <c r="M415" s="308">
        <f t="shared" si="189"/>
        <v>10</v>
      </c>
      <c r="N415" s="308">
        <f t="shared" si="190"/>
        <v>1700</v>
      </c>
      <c r="O415" s="194"/>
      <c r="P415" s="194"/>
      <c r="Q415" s="194"/>
      <c r="R415" s="308">
        <f t="shared" si="191"/>
        <v>0</v>
      </c>
      <c r="S415" s="308">
        <f t="shared" si="192"/>
        <v>0</v>
      </c>
      <c r="T415" s="194"/>
      <c r="U415" s="194"/>
      <c r="V415" s="194"/>
      <c r="W415" s="308">
        <f t="shared" si="193"/>
        <v>0</v>
      </c>
      <c r="X415" s="308">
        <f t="shared" si="194"/>
        <v>0</v>
      </c>
      <c r="Y415" s="308">
        <f t="shared" si="195"/>
        <v>20</v>
      </c>
      <c r="Z415" s="210">
        <v>170</v>
      </c>
      <c r="AA415" s="309">
        <f t="shared" si="196"/>
        <v>3400</v>
      </c>
      <c r="AB415" s="34"/>
      <c r="AC415" s="280"/>
    </row>
    <row r="416" spans="1:29" s="36" customFormat="1" ht="15.75" customHeight="1">
      <c r="A416" s="12">
        <v>17</v>
      </c>
      <c r="B416" s="100"/>
      <c r="C416" s="214" t="s">
        <v>7964</v>
      </c>
      <c r="D416" s="216" t="s">
        <v>23</v>
      </c>
      <c r="E416" s="194">
        <v>10</v>
      </c>
      <c r="F416" s="194"/>
      <c r="G416" s="194"/>
      <c r="H416" s="308">
        <f t="shared" si="187"/>
        <v>10</v>
      </c>
      <c r="I416" s="308">
        <f t="shared" si="188"/>
        <v>2500</v>
      </c>
      <c r="J416" s="194">
        <v>10</v>
      </c>
      <c r="K416" s="194"/>
      <c r="L416" s="194"/>
      <c r="M416" s="308">
        <f t="shared" si="189"/>
        <v>10</v>
      </c>
      <c r="N416" s="308">
        <f t="shared" si="190"/>
        <v>2500</v>
      </c>
      <c r="O416" s="194"/>
      <c r="P416" s="194"/>
      <c r="Q416" s="194"/>
      <c r="R416" s="308">
        <f t="shared" si="191"/>
        <v>0</v>
      </c>
      <c r="S416" s="308">
        <f t="shared" si="192"/>
        <v>0</v>
      </c>
      <c r="T416" s="194"/>
      <c r="U416" s="194"/>
      <c r="V416" s="194"/>
      <c r="W416" s="308">
        <f t="shared" si="193"/>
        <v>0</v>
      </c>
      <c r="X416" s="308">
        <f t="shared" si="194"/>
        <v>0</v>
      </c>
      <c r="Y416" s="308">
        <f t="shared" si="195"/>
        <v>20</v>
      </c>
      <c r="Z416" s="210">
        <v>250</v>
      </c>
      <c r="AA416" s="309">
        <f t="shared" si="196"/>
        <v>5000</v>
      </c>
      <c r="AB416" s="34"/>
      <c r="AC416" s="280"/>
    </row>
    <row r="417" spans="1:29" s="36" customFormat="1" ht="15.75" customHeight="1">
      <c r="A417" s="12">
        <v>18</v>
      </c>
      <c r="B417" s="100"/>
      <c r="C417" s="214" t="s">
        <v>7965</v>
      </c>
      <c r="D417" s="199" t="s">
        <v>7969</v>
      </c>
      <c r="E417" s="193">
        <v>4</v>
      </c>
      <c r="F417" s="193"/>
      <c r="G417" s="193"/>
      <c r="H417" s="308">
        <f t="shared" si="187"/>
        <v>4</v>
      </c>
      <c r="I417" s="308">
        <f t="shared" si="188"/>
        <v>2000</v>
      </c>
      <c r="J417" s="193">
        <v>4</v>
      </c>
      <c r="K417" s="194"/>
      <c r="L417" s="194"/>
      <c r="M417" s="308">
        <f t="shared" si="189"/>
        <v>4</v>
      </c>
      <c r="N417" s="308">
        <f t="shared" si="190"/>
        <v>2000</v>
      </c>
      <c r="O417" s="194">
        <v>4</v>
      </c>
      <c r="P417" s="194"/>
      <c r="Q417" s="194"/>
      <c r="R417" s="308">
        <f t="shared" si="191"/>
        <v>4</v>
      </c>
      <c r="S417" s="308">
        <f t="shared" si="192"/>
        <v>2000</v>
      </c>
      <c r="T417" s="194">
        <v>4</v>
      </c>
      <c r="U417" s="194"/>
      <c r="V417" s="194"/>
      <c r="W417" s="308">
        <f t="shared" si="193"/>
        <v>4</v>
      </c>
      <c r="X417" s="308">
        <f t="shared" si="194"/>
        <v>2000</v>
      </c>
      <c r="Y417" s="308">
        <f t="shared" si="195"/>
        <v>16</v>
      </c>
      <c r="Z417" s="210">
        <v>500</v>
      </c>
      <c r="AA417" s="309">
        <f t="shared" si="196"/>
        <v>8000</v>
      </c>
      <c r="AB417" s="34"/>
      <c r="AC417" s="280"/>
    </row>
    <row r="418" spans="1:29" s="36" customFormat="1" ht="15.75" customHeight="1">
      <c r="A418" s="12">
        <v>19</v>
      </c>
      <c r="B418" s="100"/>
      <c r="C418" s="214" t="s">
        <v>7966</v>
      </c>
      <c r="D418" s="199" t="s">
        <v>7970</v>
      </c>
      <c r="E418" s="193">
        <v>2</v>
      </c>
      <c r="F418" s="193"/>
      <c r="G418" s="193"/>
      <c r="H418" s="308">
        <f t="shared" si="187"/>
        <v>2</v>
      </c>
      <c r="I418" s="308">
        <f t="shared" si="188"/>
        <v>800</v>
      </c>
      <c r="J418" s="193">
        <v>2</v>
      </c>
      <c r="K418" s="194"/>
      <c r="L418" s="194"/>
      <c r="M418" s="308">
        <f t="shared" si="189"/>
        <v>2</v>
      </c>
      <c r="N418" s="308">
        <f t="shared" si="190"/>
        <v>800</v>
      </c>
      <c r="O418" s="194">
        <v>1</v>
      </c>
      <c r="P418" s="194"/>
      <c r="Q418" s="194"/>
      <c r="R418" s="308">
        <f t="shared" si="191"/>
        <v>1</v>
      </c>
      <c r="S418" s="308">
        <f t="shared" si="192"/>
        <v>400</v>
      </c>
      <c r="T418" s="194">
        <v>1</v>
      </c>
      <c r="U418" s="194"/>
      <c r="V418" s="194"/>
      <c r="W418" s="308">
        <f t="shared" si="193"/>
        <v>1</v>
      </c>
      <c r="X418" s="308">
        <f t="shared" si="194"/>
        <v>400</v>
      </c>
      <c r="Y418" s="308">
        <f t="shared" si="195"/>
        <v>6</v>
      </c>
      <c r="Z418" s="210">
        <v>400</v>
      </c>
      <c r="AA418" s="309">
        <f t="shared" si="196"/>
        <v>2400</v>
      </c>
      <c r="AB418" s="34"/>
      <c r="AC418" s="280"/>
    </row>
    <row r="419" spans="1:29" s="36" customFormat="1" ht="15.75" customHeight="1">
      <c r="A419" s="12">
        <v>20</v>
      </c>
      <c r="B419" s="100"/>
      <c r="C419" s="214" t="s">
        <v>7967</v>
      </c>
      <c r="D419" s="199" t="s">
        <v>7970</v>
      </c>
      <c r="E419" s="193">
        <v>2</v>
      </c>
      <c r="F419" s="193"/>
      <c r="G419" s="193"/>
      <c r="H419" s="308">
        <f t="shared" si="187"/>
        <v>2</v>
      </c>
      <c r="I419" s="308">
        <f t="shared" si="188"/>
        <v>2300</v>
      </c>
      <c r="J419" s="193">
        <v>2</v>
      </c>
      <c r="K419" s="194"/>
      <c r="L419" s="194"/>
      <c r="M419" s="308">
        <f t="shared" si="189"/>
        <v>2</v>
      </c>
      <c r="N419" s="308">
        <f t="shared" si="190"/>
        <v>2300</v>
      </c>
      <c r="O419" s="194">
        <v>1</v>
      </c>
      <c r="P419" s="194"/>
      <c r="Q419" s="194"/>
      <c r="R419" s="308">
        <f t="shared" si="191"/>
        <v>1</v>
      </c>
      <c r="S419" s="308">
        <f t="shared" si="192"/>
        <v>1150</v>
      </c>
      <c r="T419" s="194">
        <v>1</v>
      </c>
      <c r="U419" s="194"/>
      <c r="V419" s="194"/>
      <c r="W419" s="308">
        <f t="shared" si="193"/>
        <v>1</v>
      </c>
      <c r="X419" s="308">
        <f t="shared" si="194"/>
        <v>1150</v>
      </c>
      <c r="Y419" s="308">
        <f t="shared" si="195"/>
        <v>6</v>
      </c>
      <c r="Z419" s="210">
        <v>1150</v>
      </c>
      <c r="AA419" s="309">
        <f t="shared" si="196"/>
        <v>6900</v>
      </c>
      <c r="AB419" s="34"/>
      <c r="AC419" s="280"/>
    </row>
    <row r="420" spans="1:29" s="36" customFormat="1" ht="15.75" customHeight="1">
      <c r="A420" s="12">
        <v>21</v>
      </c>
      <c r="B420" s="100"/>
      <c r="C420" s="214" t="s">
        <v>7974</v>
      </c>
      <c r="D420" s="199" t="s">
        <v>7975</v>
      </c>
      <c r="E420" s="193"/>
      <c r="F420" s="193">
        <v>3</v>
      </c>
      <c r="G420" s="193"/>
      <c r="H420" s="308">
        <f t="shared" si="187"/>
        <v>3</v>
      </c>
      <c r="I420" s="308">
        <f t="shared" si="188"/>
        <v>21000</v>
      </c>
      <c r="J420" s="194"/>
      <c r="K420" s="194">
        <v>3</v>
      </c>
      <c r="L420" s="194"/>
      <c r="M420" s="308">
        <f t="shared" si="189"/>
        <v>3</v>
      </c>
      <c r="N420" s="308">
        <f t="shared" si="190"/>
        <v>21000</v>
      </c>
      <c r="O420" s="194"/>
      <c r="P420" s="194">
        <v>3</v>
      </c>
      <c r="Q420" s="194"/>
      <c r="R420" s="308">
        <f t="shared" si="191"/>
        <v>3</v>
      </c>
      <c r="S420" s="308">
        <f t="shared" si="192"/>
        <v>21000</v>
      </c>
      <c r="T420" s="194"/>
      <c r="U420" s="194">
        <v>3</v>
      </c>
      <c r="V420" s="194"/>
      <c r="W420" s="308">
        <f t="shared" si="193"/>
        <v>3</v>
      </c>
      <c r="X420" s="308">
        <f t="shared" si="194"/>
        <v>21000</v>
      </c>
      <c r="Y420" s="308">
        <f t="shared" si="195"/>
        <v>12</v>
      </c>
      <c r="Z420" s="210">
        <v>7000</v>
      </c>
      <c r="AA420" s="309">
        <f t="shared" si="196"/>
        <v>84000</v>
      </c>
      <c r="AB420" s="34"/>
      <c r="AC420" s="280"/>
    </row>
    <row r="421" spans="1:29" s="36" customFormat="1" ht="15.75" customHeight="1">
      <c r="A421" s="12">
        <v>22</v>
      </c>
      <c r="B421" s="100"/>
      <c r="C421" s="214" t="s">
        <v>8003</v>
      </c>
      <c r="D421" s="199" t="s">
        <v>23</v>
      </c>
      <c r="E421" s="199">
        <v>16</v>
      </c>
      <c r="F421" s="193">
        <v>15</v>
      </c>
      <c r="G421" s="193"/>
      <c r="H421" s="308">
        <f t="shared" si="187"/>
        <v>31</v>
      </c>
      <c r="I421" s="308">
        <f t="shared" si="188"/>
        <v>15500</v>
      </c>
      <c r="J421" s="194"/>
      <c r="K421" s="194"/>
      <c r="L421" s="194"/>
      <c r="M421" s="308">
        <f t="shared" si="189"/>
        <v>0</v>
      </c>
      <c r="N421" s="308">
        <f t="shared" si="190"/>
        <v>0</v>
      </c>
      <c r="O421" s="194"/>
      <c r="P421" s="194"/>
      <c r="Q421" s="194"/>
      <c r="R421" s="308">
        <f t="shared" si="191"/>
        <v>0</v>
      </c>
      <c r="S421" s="308">
        <f t="shared" si="192"/>
        <v>0</v>
      </c>
      <c r="T421" s="194"/>
      <c r="U421" s="194"/>
      <c r="V421" s="194"/>
      <c r="W421" s="308">
        <f t="shared" si="193"/>
        <v>0</v>
      </c>
      <c r="X421" s="308">
        <f t="shared" si="194"/>
        <v>0</v>
      </c>
      <c r="Y421" s="308">
        <f t="shared" si="195"/>
        <v>31</v>
      </c>
      <c r="Z421" s="210">
        <v>500</v>
      </c>
      <c r="AA421" s="309">
        <f t="shared" si="196"/>
        <v>15500</v>
      </c>
      <c r="AB421" s="34"/>
      <c r="AC421" s="280"/>
    </row>
    <row r="422" spans="1:29" s="36" customFormat="1" ht="15.75" customHeight="1">
      <c r="A422" s="12">
        <v>23</v>
      </c>
      <c r="B422" s="100"/>
      <c r="C422" s="214" t="s">
        <v>8004</v>
      </c>
      <c r="D422" s="199" t="s">
        <v>23</v>
      </c>
      <c r="E422" s="216">
        <v>15</v>
      </c>
      <c r="F422" s="194">
        <v>15</v>
      </c>
      <c r="G422" s="194"/>
      <c r="H422" s="308">
        <f t="shared" si="187"/>
        <v>30</v>
      </c>
      <c r="I422" s="308">
        <f t="shared" si="188"/>
        <v>15000</v>
      </c>
      <c r="J422" s="194"/>
      <c r="K422" s="194"/>
      <c r="L422" s="194"/>
      <c r="M422" s="308">
        <f t="shared" si="189"/>
        <v>0</v>
      </c>
      <c r="N422" s="308">
        <f t="shared" si="190"/>
        <v>0</v>
      </c>
      <c r="O422" s="194"/>
      <c r="P422" s="194"/>
      <c r="Q422" s="194"/>
      <c r="R422" s="308">
        <f t="shared" si="191"/>
        <v>0</v>
      </c>
      <c r="S422" s="308">
        <f t="shared" si="192"/>
        <v>0</v>
      </c>
      <c r="T422" s="194"/>
      <c r="U422" s="194"/>
      <c r="V422" s="194"/>
      <c r="W422" s="308">
        <f t="shared" si="193"/>
        <v>0</v>
      </c>
      <c r="X422" s="308">
        <f t="shared" si="194"/>
        <v>0</v>
      </c>
      <c r="Y422" s="308">
        <f t="shared" si="195"/>
        <v>30</v>
      </c>
      <c r="Z422" s="210">
        <v>500</v>
      </c>
      <c r="AA422" s="309">
        <f t="shared" si="196"/>
        <v>15000</v>
      </c>
      <c r="AB422" s="34"/>
      <c r="AC422" s="280"/>
    </row>
    <row r="423" spans="1:29" s="36" customFormat="1" ht="15.75" customHeight="1">
      <c r="A423" s="12">
        <v>24</v>
      </c>
      <c r="B423" s="100"/>
      <c r="C423" s="214" t="s">
        <v>8005</v>
      </c>
      <c r="D423" s="199" t="s">
        <v>23</v>
      </c>
      <c r="E423" s="199">
        <v>16</v>
      </c>
      <c r="F423" s="193">
        <v>15</v>
      </c>
      <c r="G423" s="193"/>
      <c r="H423" s="308">
        <f t="shared" si="187"/>
        <v>31</v>
      </c>
      <c r="I423" s="308">
        <f t="shared" si="188"/>
        <v>15500</v>
      </c>
      <c r="J423" s="194"/>
      <c r="K423" s="194"/>
      <c r="L423" s="194"/>
      <c r="M423" s="308">
        <f t="shared" si="189"/>
        <v>0</v>
      </c>
      <c r="N423" s="308">
        <f t="shared" si="190"/>
        <v>0</v>
      </c>
      <c r="O423" s="194"/>
      <c r="P423" s="194"/>
      <c r="Q423" s="194"/>
      <c r="R423" s="308">
        <f t="shared" si="191"/>
        <v>0</v>
      </c>
      <c r="S423" s="308">
        <f t="shared" si="192"/>
        <v>0</v>
      </c>
      <c r="T423" s="194"/>
      <c r="U423" s="194"/>
      <c r="V423" s="194"/>
      <c r="W423" s="308">
        <f t="shared" si="193"/>
        <v>0</v>
      </c>
      <c r="X423" s="308">
        <f t="shared" si="194"/>
        <v>0</v>
      </c>
      <c r="Y423" s="308">
        <f t="shared" si="195"/>
        <v>31</v>
      </c>
      <c r="Z423" s="210">
        <v>500</v>
      </c>
      <c r="AA423" s="309">
        <f t="shared" si="196"/>
        <v>15500</v>
      </c>
      <c r="AB423" s="34"/>
      <c r="AC423" s="280"/>
    </row>
    <row r="424" spans="1:29" s="36" customFormat="1" ht="15.75" customHeight="1">
      <c r="A424" s="12">
        <v>25</v>
      </c>
      <c r="B424" s="100"/>
      <c r="C424" s="214" t="s">
        <v>8006</v>
      </c>
      <c r="D424" s="199" t="s">
        <v>23</v>
      </c>
      <c r="E424" s="199">
        <v>15</v>
      </c>
      <c r="F424" s="193"/>
      <c r="G424" s="193"/>
      <c r="H424" s="308">
        <f t="shared" si="187"/>
        <v>15</v>
      </c>
      <c r="I424" s="308">
        <f t="shared" si="188"/>
        <v>7500</v>
      </c>
      <c r="J424" s="194"/>
      <c r="K424" s="194"/>
      <c r="L424" s="194"/>
      <c r="M424" s="308">
        <f t="shared" si="189"/>
        <v>0</v>
      </c>
      <c r="N424" s="308">
        <f t="shared" si="190"/>
        <v>0</v>
      </c>
      <c r="O424" s="194"/>
      <c r="P424" s="194"/>
      <c r="Q424" s="194"/>
      <c r="R424" s="308">
        <f t="shared" si="191"/>
        <v>0</v>
      </c>
      <c r="S424" s="308">
        <f t="shared" si="192"/>
        <v>0</v>
      </c>
      <c r="T424" s="194"/>
      <c r="U424" s="194"/>
      <c r="V424" s="194"/>
      <c r="W424" s="308">
        <f t="shared" si="193"/>
        <v>0</v>
      </c>
      <c r="X424" s="308">
        <f t="shared" si="194"/>
        <v>0</v>
      </c>
      <c r="Y424" s="308">
        <f t="shared" si="195"/>
        <v>15</v>
      </c>
      <c r="Z424" s="210">
        <v>500</v>
      </c>
      <c r="AA424" s="309">
        <f t="shared" si="196"/>
        <v>7500</v>
      </c>
      <c r="AB424" s="34"/>
      <c r="AC424" s="280"/>
    </row>
    <row r="425" spans="1:29" s="36" customFormat="1" ht="15.75" customHeight="1">
      <c r="A425" s="12">
        <v>26</v>
      </c>
      <c r="B425" s="100"/>
      <c r="C425" s="214" t="s">
        <v>8007</v>
      </c>
      <c r="D425" s="199" t="s">
        <v>8008</v>
      </c>
      <c r="E425" s="193">
        <v>40</v>
      </c>
      <c r="F425" s="193">
        <v>25</v>
      </c>
      <c r="G425" s="193">
        <v>25</v>
      </c>
      <c r="H425" s="308">
        <f t="shared" si="187"/>
        <v>90</v>
      </c>
      <c r="I425" s="308">
        <f t="shared" si="188"/>
        <v>3150</v>
      </c>
      <c r="J425" s="193">
        <v>40</v>
      </c>
      <c r="K425" s="193">
        <v>25</v>
      </c>
      <c r="L425" s="193">
        <v>25</v>
      </c>
      <c r="M425" s="308">
        <f t="shared" si="189"/>
        <v>90</v>
      </c>
      <c r="N425" s="308">
        <f t="shared" si="190"/>
        <v>3150</v>
      </c>
      <c r="O425" s="193">
        <v>40</v>
      </c>
      <c r="P425" s="193">
        <v>25</v>
      </c>
      <c r="Q425" s="193">
        <v>25</v>
      </c>
      <c r="R425" s="308">
        <f t="shared" si="191"/>
        <v>90</v>
      </c>
      <c r="S425" s="308">
        <f t="shared" si="192"/>
        <v>3150</v>
      </c>
      <c r="T425" s="193">
        <v>40</v>
      </c>
      <c r="U425" s="193">
        <v>25</v>
      </c>
      <c r="V425" s="193">
        <v>25</v>
      </c>
      <c r="W425" s="308">
        <f t="shared" si="193"/>
        <v>90</v>
      </c>
      <c r="X425" s="308">
        <f t="shared" si="194"/>
        <v>3150</v>
      </c>
      <c r="Y425" s="308">
        <f t="shared" si="195"/>
        <v>360</v>
      </c>
      <c r="Z425" s="210">
        <v>35</v>
      </c>
      <c r="AA425" s="309">
        <f t="shared" si="196"/>
        <v>12600</v>
      </c>
      <c r="AB425" s="34"/>
      <c r="AC425" s="280"/>
    </row>
    <row r="426" spans="1:29" s="36" customFormat="1" ht="15.75" customHeight="1">
      <c r="A426" s="12">
        <v>27</v>
      </c>
      <c r="B426" s="100"/>
      <c r="C426" s="214" t="s">
        <v>8025</v>
      </c>
      <c r="D426" s="199" t="s">
        <v>8008</v>
      </c>
      <c r="E426" s="193">
        <v>6</v>
      </c>
      <c r="F426" s="193"/>
      <c r="G426" s="193"/>
      <c r="H426" s="308">
        <f t="shared" si="187"/>
        <v>6</v>
      </c>
      <c r="I426" s="308">
        <f t="shared" si="188"/>
        <v>22800</v>
      </c>
      <c r="J426" s="194"/>
      <c r="K426" s="194"/>
      <c r="L426" s="194"/>
      <c r="M426" s="308">
        <f t="shared" si="189"/>
        <v>0</v>
      </c>
      <c r="N426" s="308">
        <f t="shared" si="190"/>
        <v>0</v>
      </c>
      <c r="O426" s="194">
        <v>6</v>
      </c>
      <c r="P426" s="194"/>
      <c r="Q426" s="194"/>
      <c r="R426" s="308">
        <f t="shared" si="191"/>
        <v>6</v>
      </c>
      <c r="S426" s="308">
        <f t="shared" si="192"/>
        <v>22800</v>
      </c>
      <c r="T426" s="194"/>
      <c r="U426" s="194"/>
      <c r="V426" s="194"/>
      <c r="W426" s="308">
        <f t="shared" si="193"/>
        <v>0</v>
      </c>
      <c r="X426" s="308">
        <f t="shared" si="194"/>
        <v>0</v>
      </c>
      <c r="Y426" s="308">
        <f t="shared" si="195"/>
        <v>12</v>
      </c>
      <c r="Z426" s="210">
        <v>3800</v>
      </c>
      <c r="AA426" s="309">
        <f t="shared" si="196"/>
        <v>45600</v>
      </c>
      <c r="AB426" s="34"/>
      <c r="AC426" s="280"/>
    </row>
    <row r="427" spans="1:29" s="36" customFormat="1" ht="15.75" customHeight="1">
      <c r="A427" s="12">
        <v>28</v>
      </c>
      <c r="B427" s="100"/>
      <c r="C427" s="214" t="s">
        <v>8044</v>
      </c>
      <c r="D427" s="199" t="s">
        <v>33</v>
      </c>
      <c r="E427" s="193">
        <v>4</v>
      </c>
      <c r="F427" s="193">
        <v>4</v>
      </c>
      <c r="G427" s="193"/>
      <c r="H427" s="308">
        <f t="shared" si="187"/>
        <v>8</v>
      </c>
      <c r="I427" s="308">
        <f t="shared" si="188"/>
        <v>25000</v>
      </c>
      <c r="J427" s="194"/>
      <c r="K427" s="194"/>
      <c r="L427" s="194"/>
      <c r="M427" s="308">
        <f t="shared" si="189"/>
        <v>0</v>
      </c>
      <c r="N427" s="308">
        <f t="shared" si="190"/>
        <v>0</v>
      </c>
      <c r="O427" s="194"/>
      <c r="P427" s="194"/>
      <c r="Q427" s="194"/>
      <c r="R427" s="308">
        <f t="shared" si="191"/>
        <v>0</v>
      </c>
      <c r="S427" s="308">
        <f t="shared" si="192"/>
        <v>0</v>
      </c>
      <c r="T427" s="194"/>
      <c r="U427" s="194"/>
      <c r="V427" s="194"/>
      <c r="W427" s="308">
        <f t="shared" si="193"/>
        <v>0</v>
      </c>
      <c r="X427" s="308">
        <f t="shared" si="194"/>
        <v>0</v>
      </c>
      <c r="Y427" s="308">
        <f t="shared" si="195"/>
        <v>8</v>
      </c>
      <c r="Z427" s="210">
        <v>3125</v>
      </c>
      <c r="AA427" s="309">
        <f t="shared" si="196"/>
        <v>25000</v>
      </c>
      <c r="AB427" s="34"/>
      <c r="AC427" s="280"/>
    </row>
    <row r="428" spans="1:29" s="36" customFormat="1" ht="15.75" customHeight="1">
      <c r="A428" s="12">
        <v>29</v>
      </c>
      <c r="B428" s="100"/>
      <c r="C428" s="214"/>
      <c r="D428" s="199"/>
      <c r="E428" s="193"/>
      <c r="F428" s="193"/>
      <c r="G428" s="193"/>
      <c r="H428" s="308">
        <f t="shared" si="187"/>
        <v>0</v>
      </c>
      <c r="I428" s="308">
        <f t="shared" si="188"/>
        <v>0</v>
      </c>
      <c r="J428" s="194"/>
      <c r="K428" s="194"/>
      <c r="L428" s="194"/>
      <c r="M428" s="308">
        <f t="shared" si="189"/>
        <v>0</v>
      </c>
      <c r="N428" s="308">
        <f t="shared" si="190"/>
        <v>0</v>
      </c>
      <c r="O428" s="194"/>
      <c r="P428" s="194"/>
      <c r="Q428" s="194"/>
      <c r="R428" s="308">
        <f t="shared" si="191"/>
        <v>0</v>
      </c>
      <c r="S428" s="308">
        <f t="shared" si="192"/>
        <v>0</v>
      </c>
      <c r="T428" s="194"/>
      <c r="U428" s="194"/>
      <c r="V428" s="194"/>
      <c r="W428" s="308">
        <f t="shared" si="193"/>
        <v>0</v>
      </c>
      <c r="X428" s="308">
        <f t="shared" si="194"/>
        <v>0</v>
      </c>
      <c r="Y428" s="308">
        <f t="shared" si="195"/>
        <v>0</v>
      </c>
      <c r="Z428" s="210"/>
      <c r="AA428" s="309">
        <f t="shared" si="196"/>
        <v>0</v>
      </c>
      <c r="AB428" s="34"/>
      <c r="AC428" s="280"/>
    </row>
    <row r="429" spans="1:29" s="36" customFormat="1" ht="15.75" customHeight="1" thickBot="1">
      <c r="A429" s="12">
        <v>30</v>
      </c>
      <c r="B429" s="100"/>
      <c r="C429" s="214"/>
      <c r="D429" s="199"/>
      <c r="E429" s="193"/>
      <c r="F429" s="193"/>
      <c r="G429" s="193"/>
      <c r="H429" s="308">
        <f t="shared" si="187"/>
        <v>0</v>
      </c>
      <c r="I429" s="308">
        <f t="shared" si="188"/>
        <v>0</v>
      </c>
      <c r="J429" s="194"/>
      <c r="K429" s="194"/>
      <c r="L429" s="194"/>
      <c r="M429" s="308">
        <f t="shared" si="189"/>
        <v>0</v>
      </c>
      <c r="N429" s="308">
        <f t="shared" si="190"/>
        <v>0</v>
      </c>
      <c r="O429" s="194"/>
      <c r="P429" s="194"/>
      <c r="Q429" s="194"/>
      <c r="R429" s="308">
        <f t="shared" si="191"/>
        <v>0</v>
      </c>
      <c r="S429" s="308">
        <f t="shared" si="192"/>
        <v>0</v>
      </c>
      <c r="T429" s="194"/>
      <c r="U429" s="194"/>
      <c r="V429" s="194"/>
      <c r="W429" s="308">
        <f t="shared" si="193"/>
        <v>0</v>
      </c>
      <c r="X429" s="308">
        <f t="shared" si="194"/>
        <v>0</v>
      </c>
      <c r="Y429" s="308">
        <f t="shared" si="195"/>
        <v>0</v>
      </c>
      <c r="Z429" s="210"/>
      <c r="AA429" s="309">
        <f t="shared" si="196"/>
        <v>0</v>
      </c>
      <c r="AB429" s="34"/>
      <c r="AC429" s="280"/>
    </row>
    <row r="430" spans="1:29" s="36" customFormat="1" ht="34.5" customHeight="1" thickBot="1">
      <c r="A430" s="337" t="s">
        <v>41</v>
      </c>
      <c r="B430" s="338"/>
      <c r="C430" s="338"/>
      <c r="D430" s="235"/>
      <c r="E430" s="155"/>
      <c r="F430" s="155"/>
      <c r="G430" s="155"/>
      <c r="H430" s="155"/>
      <c r="I430" s="155"/>
      <c r="J430" s="155"/>
      <c r="K430" s="155"/>
      <c r="L430" s="155"/>
      <c r="M430" s="155"/>
      <c r="N430" s="155"/>
      <c r="O430" s="155"/>
      <c r="P430" s="155"/>
      <c r="Q430" s="155"/>
      <c r="R430" s="155"/>
      <c r="S430" s="155"/>
      <c r="T430" s="155"/>
      <c r="U430" s="155"/>
      <c r="V430" s="155"/>
      <c r="W430" s="155"/>
      <c r="X430" s="155"/>
      <c r="Y430" s="151"/>
      <c r="Z430" s="152"/>
      <c r="AA430" s="154"/>
      <c r="AB430" s="34"/>
      <c r="AC430" s="280"/>
    </row>
    <row r="431" spans="1:29" s="36" customFormat="1" ht="15.75" customHeight="1">
      <c r="A431" s="23">
        <v>1</v>
      </c>
      <c r="B431" s="148"/>
      <c r="C431" s="198" t="s">
        <v>7971</v>
      </c>
      <c r="D431" s="203" t="s">
        <v>7952</v>
      </c>
      <c r="E431" s="193">
        <v>1</v>
      </c>
      <c r="F431" s="193"/>
      <c r="G431" s="193"/>
      <c r="H431" s="306">
        <f>SUM(E431:G431)</f>
        <v>1</v>
      </c>
      <c r="I431" s="306">
        <f>H431*Z431</f>
        <v>2780</v>
      </c>
      <c r="J431" s="193">
        <v>1</v>
      </c>
      <c r="K431" s="193"/>
      <c r="L431" s="193"/>
      <c r="M431" s="306">
        <f>SUM(J431:L431)</f>
        <v>1</v>
      </c>
      <c r="N431" s="306">
        <f>M431*Z431</f>
        <v>2780</v>
      </c>
      <c r="O431" s="193">
        <v>1</v>
      </c>
      <c r="P431" s="193"/>
      <c r="Q431" s="193"/>
      <c r="R431" s="306">
        <f>SUM(O431:Q431)</f>
        <v>1</v>
      </c>
      <c r="S431" s="306">
        <f>R431*Z431</f>
        <v>2780</v>
      </c>
      <c r="T431" s="193">
        <v>1</v>
      </c>
      <c r="U431" s="193"/>
      <c r="V431" s="193"/>
      <c r="W431" s="306">
        <f>SUM(T431:V431)</f>
        <v>1</v>
      </c>
      <c r="X431" s="306">
        <f>W431*Z431</f>
        <v>2780</v>
      </c>
      <c r="Y431" s="312">
        <f>H431+M431+R431+W431</f>
        <v>4</v>
      </c>
      <c r="Z431" s="220">
        <v>2780</v>
      </c>
      <c r="AA431" s="307">
        <f t="shared" ref="AA431:AA439" si="197">Y431*Z431</f>
        <v>11120</v>
      </c>
      <c r="AB431" s="34"/>
      <c r="AC431" s="280"/>
    </row>
    <row r="432" spans="1:29" s="36" customFormat="1" ht="15.75" customHeight="1">
      <c r="A432" s="12">
        <v>2</v>
      </c>
      <c r="B432" s="100"/>
      <c r="C432" s="200" t="s">
        <v>7972</v>
      </c>
      <c r="D432" s="201" t="s">
        <v>7952</v>
      </c>
      <c r="E432" s="194">
        <v>1</v>
      </c>
      <c r="F432" s="194"/>
      <c r="G432" s="194"/>
      <c r="H432" s="308">
        <f t="shared" ref="H432:H440" si="198">SUM(E432:G432)</f>
        <v>1</v>
      </c>
      <c r="I432" s="308">
        <f t="shared" ref="I432:I440" si="199">H432*Z432</f>
        <v>1900</v>
      </c>
      <c r="J432" s="194">
        <v>1</v>
      </c>
      <c r="K432" s="194"/>
      <c r="L432" s="194"/>
      <c r="M432" s="308">
        <f t="shared" ref="M432:M484" si="200">SUM(J432:L432)</f>
        <v>1</v>
      </c>
      <c r="N432" s="308">
        <f t="shared" ref="N432:N487" si="201">M432*Z432</f>
        <v>1900</v>
      </c>
      <c r="O432" s="194">
        <v>1</v>
      </c>
      <c r="P432" s="194"/>
      <c r="Q432" s="194"/>
      <c r="R432" s="308">
        <f t="shared" ref="R432:R484" si="202">SUM(O432:Q432)</f>
        <v>1</v>
      </c>
      <c r="S432" s="308">
        <f t="shared" ref="S432:S487" si="203">R432*Z432</f>
        <v>1900</v>
      </c>
      <c r="T432" s="194">
        <v>1</v>
      </c>
      <c r="U432" s="194"/>
      <c r="V432" s="194"/>
      <c r="W432" s="306">
        <f t="shared" ref="W432:W484" si="204">SUM(T432:V432)</f>
        <v>1</v>
      </c>
      <c r="X432" s="308">
        <f t="shared" ref="X432:X487" si="205">W432*Z432</f>
        <v>1900</v>
      </c>
      <c r="Y432" s="312">
        <f t="shared" ref="Y432:Y440" si="206">H432+M432+R432+W432</f>
        <v>4</v>
      </c>
      <c r="Z432" s="221">
        <v>1900</v>
      </c>
      <c r="AA432" s="309">
        <f t="shared" si="197"/>
        <v>7600</v>
      </c>
      <c r="AB432" s="34"/>
      <c r="AC432" s="280"/>
    </row>
    <row r="433" spans="1:29" s="36" customFormat="1" ht="15.75" customHeight="1">
      <c r="A433" s="12">
        <v>3</v>
      </c>
      <c r="B433" s="100"/>
      <c r="C433" s="200" t="s">
        <v>7973</v>
      </c>
      <c r="D433" s="201" t="s">
        <v>7952</v>
      </c>
      <c r="E433" s="194">
        <v>3</v>
      </c>
      <c r="F433" s="194"/>
      <c r="G433" s="194"/>
      <c r="H433" s="308">
        <f t="shared" si="198"/>
        <v>3</v>
      </c>
      <c r="I433" s="308">
        <f t="shared" si="199"/>
        <v>195</v>
      </c>
      <c r="J433" s="194">
        <v>2</v>
      </c>
      <c r="K433" s="194"/>
      <c r="L433" s="194"/>
      <c r="M433" s="308">
        <f t="shared" si="200"/>
        <v>2</v>
      </c>
      <c r="N433" s="308">
        <f t="shared" si="201"/>
        <v>130</v>
      </c>
      <c r="O433" s="194">
        <v>3</v>
      </c>
      <c r="P433" s="194"/>
      <c r="Q433" s="194"/>
      <c r="R433" s="308">
        <f t="shared" si="202"/>
        <v>3</v>
      </c>
      <c r="S433" s="308">
        <f t="shared" si="203"/>
        <v>195</v>
      </c>
      <c r="T433" s="194">
        <v>2</v>
      </c>
      <c r="U433" s="194"/>
      <c r="V433" s="194"/>
      <c r="W433" s="306">
        <f t="shared" si="204"/>
        <v>2</v>
      </c>
      <c r="X433" s="308">
        <f t="shared" si="205"/>
        <v>130</v>
      </c>
      <c r="Y433" s="312">
        <f t="shared" si="206"/>
        <v>10</v>
      </c>
      <c r="Z433" s="221">
        <v>65</v>
      </c>
      <c r="AA433" s="309">
        <f t="shared" si="197"/>
        <v>650</v>
      </c>
      <c r="AB433" s="34"/>
      <c r="AC433" s="280"/>
    </row>
    <row r="434" spans="1:29" s="36" customFormat="1" ht="15.75" customHeight="1">
      <c r="A434" s="12">
        <v>4</v>
      </c>
      <c r="B434" s="100"/>
      <c r="C434" s="200" t="s">
        <v>7991</v>
      </c>
      <c r="D434" s="201" t="s">
        <v>40</v>
      </c>
      <c r="E434" s="194">
        <v>3</v>
      </c>
      <c r="F434" s="194">
        <v>3</v>
      </c>
      <c r="G434" s="194"/>
      <c r="H434" s="308">
        <f t="shared" si="198"/>
        <v>6</v>
      </c>
      <c r="I434" s="308">
        <f t="shared" si="199"/>
        <v>150000</v>
      </c>
      <c r="J434" s="194"/>
      <c r="K434" s="194"/>
      <c r="L434" s="194"/>
      <c r="M434" s="308">
        <f t="shared" si="200"/>
        <v>0</v>
      </c>
      <c r="N434" s="308">
        <f t="shared" si="201"/>
        <v>0</v>
      </c>
      <c r="O434" s="194"/>
      <c r="P434" s="194"/>
      <c r="Q434" s="194"/>
      <c r="R434" s="308">
        <f t="shared" si="202"/>
        <v>0</v>
      </c>
      <c r="S434" s="308">
        <f t="shared" si="203"/>
        <v>0</v>
      </c>
      <c r="T434" s="194"/>
      <c r="U434" s="194"/>
      <c r="V434" s="194"/>
      <c r="W434" s="306">
        <f t="shared" si="204"/>
        <v>0</v>
      </c>
      <c r="X434" s="308">
        <f t="shared" si="205"/>
        <v>0</v>
      </c>
      <c r="Y434" s="312">
        <f t="shared" si="206"/>
        <v>6</v>
      </c>
      <c r="Z434" s="221">
        <v>25000</v>
      </c>
      <c r="AA434" s="309">
        <f t="shared" si="197"/>
        <v>150000</v>
      </c>
      <c r="AB434" s="34"/>
      <c r="AC434" s="280"/>
    </row>
    <row r="435" spans="1:29" s="36" customFormat="1" ht="15.75" customHeight="1">
      <c r="A435" s="12">
        <v>5</v>
      </c>
      <c r="B435" s="100"/>
      <c r="C435" s="200" t="s">
        <v>8039</v>
      </c>
      <c r="D435" s="201" t="s">
        <v>7952</v>
      </c>
      <c r="E435" s="194">
        <v>5</v>
      </c>
      <c r="F435" s="194"/>
      <c r="G435" s="194"/>
      <c r="H435" s="308">
        <f t="shared" si="198"/>
        <v>5</v>
      </c>
      <c r="I435" s="308">
        <f t="shared" si="199"/>
        <v>225</v>
      </c>
      <c r="J435" s="194"/>
      <c r="K435" s="194"/>
      <c r="L435" s="194"/>
      <c r="M435" s="308">
        <f t="shared" si="200"/>
        <v>0</v>
      </c>
      <c r="N435" s="308">
        <f t="shared" si="201"/>
        <v>0</v>
      </c>
      <c r="O435" s="194"/>
      <c r="P435" s="194"/>
      <c r="Q435" s="194"/>
      <c r="R435" s="308">
        <f t="shared" si="202"/>
        <v>0</v>
      </c>
      <c r="S435" s="308">
        <f t="shared" si="203"/>
        <v>0</v>
      </c>
      <c r="T435" s="194"/>
      <c r="U435" s="194"/>
      <c r="V435" s="194"/>
      <c r="W435" s="306">
        <f t="shared" si="204"/>
        <v>0</v>
      </c>
      <c r="X435" s="308">
        <f t="shared" si="205"/>
        <v>0</v>
      </c>
      <c r="Y435" s="312">
        <f t="shared" si="206"/>
        <v>5</v>
      </c>
      <c r="Z435" s="221">
        <v>45</v>
      </c>
      <c r="AA435" s="309">
        <f t="shared" si="197"/>
        <v>225</v>
      </c>
      <c r="AB435" s="34"/>
      <c r="AC435" s="280"/>
    </row>
    <row r="436" spans="1:29" s="36" customFormat="1" ht="15.75" customHeight="1">
      <c r="A436" s="12">
        <v>6</v>
      </c>
      <c r="B436" s="100"/>
      <c r="C436" s="200" t="s">
        <v>8040</v>
      </c>
      <c r="D436" s="201" t="s">
        <v>7952</v>
      </c>
      <c r="E436" s="194">
        <v>20</v>
      </c>
      <c r="F436" s="194"/>
      <c r="G436" s="194"/>
      <c r="H436" s="308">
        <f t="shared" si="198"/>
        <v>20</v>
      </c>
      <c r="I436" s="308">
        <f t="shared" si="199"/>
        <v>3900</v>
      </c>
      <c r="J436" s="194"/>
      <c r="K436" s="194"/>
      <c r="L436" s="194"/>
      <c r="M436" s="308">
        <f t="shared" si="200"/>
        <v>0</v>
      </c>
      <c r="N436" s="308">
        <f t="shared" si="201"/>
        <v>0</v>
      </c>
      <c r="O436" s="194"/>
      <c r="P436" s="194"/>
      <c r="Q436" s="194"/>
      <c r="R436" s="308">
        <f t="shared" si="202"/>
        <v>0</v>
      </c>
      <c r="S436" s="308">
        <f t="shared" si="203"/>
        <v>0</v>
      </c>
      <c r="T436" s="194"/>
      <c r="U436" s="194"/>
      <c r="V436" s="194"/>
      <c r="W436" s="306">
        <f t="shared" si="204"/>
        <v>0</v>
      </c>
      <c r="X436" s="308">
        <f t="shared" si="205"/>
        <v>0</v>
      </c>
      <c r="Y436" s="312">
        <f t="shared" si="206"/>
        <v>20</v>
      </c>
      <c r="Z436" s="221">
        <v>195</v>
      </c>
      <c r="AA436" s="309">
        <f t="shared" si="197"/>
        <v>3900</v>
      </c>
      <c r="AB436" s="34"/>
      <c r="AC436" s="280"/>
    </row>
    <row r="437" spans="1:29" s="36" customFormat="1" ht="15.75" customHeight="1">
      <c r="A437" s="12">
        <v>7</v>
      </c>
      <c r="B437" s="100"/>
      <c r="C437" s="200" t="s">
        <v>8041</v>
      </c>
      <c r="D437" s="218" t="s">
        <v>7952</v>
      </c>
      <c r="E437" s="195">
        <v>30</v>
      </c>
      <c r="F437" s="195"/>
      <c r="G437" s="195"/>
      <c r="H437" s="308">
        <f t="shared" si="198"/>
        <v>30</v>
      </c>
      <c r="I437" s="308">
        <f t="shared" si="199"/>
        <v>750</v>
      </c>
      <c r="J437" s="195"/>
      <c r="K437" s="195"/>
      <c r="L437" s="195"/>
      <c r="M437" s="308">
        <f t="shared" si="200"/>
        <v>0</v>
      </c>
      <c r="N437" s="308">
        <f t="shared" si="201"/>
        <v>0</v>
      </c>
      <c r="O437" s="195"/>
      <c r="P437" s="195"/>
      <c r="Q437" s="195"/>
      <c r="R437" s="308">
        <f t="shared" si="202"/>
        <v>0</v>
      </c>
      <c r="S437" s="308">
        <f t="shared" si="203"/>
        <v>0</v>
      </c>
      <c r="T437" s="195"/>
      <c r="U437" s="195"/>
      <c r="V437" s="195"/>
      <c r="W437" s="306">
        <f t="shared" si="204"/>
        <v>0</v>
      </c>
      <c r="X437" s="308">
        <f t="shared" si="205"/>
        <v>0</v>
      </c>
      <c r="Y437" s="312">
        <f t="shared" si="206"/>
        <v>30</v>
      </c>
      <c r="Z437" s="222">
        <v>25</v>
      </c>
      <c r="AA437" s="309">
        <f t="shared" si="197"/>
        <v>750</v>
      </c>
      <c r="AB437" s="34"/>
      <c r="AC437" s="280"/>
    </row>
    <row r="438" spans="1:29" s="36" customFormat="1" ht="15.75" customHeight="1">
      <c r="A438" s="12">
        <v>8</v>
      </c>
      <c r="B438" s="100"/>
      <c r="C438" s="200" t="s">
        <v>8042</v>
      </c>
      <c r="D438" s="218" t="s">
        <v>7952</v>
      </c>
      <c r="E438" s="195">
        <v>10</v>
      </c>
      <c r="F438" s="195"/>
      <c r="G438" s="195"/>
      <c r="H438" s="308">
        <f t="shared" si="198"/>
        <v>10</v>
      </c>
      <c r="I438" s="308">
        <f t="shared" si="199"/>
        <v>900</v>
      </c>
      <c r="J438" s="195"/>
      <c r="K438" s="195"/>
      <c r="L438" s="195"/>
      <c r="M438" s="308">
        <f t="shared" si="200"/>
        <v>0</v>
      </c>
      <c r="N438" s="308">
        <f t="shared" si="201"/>
        <v>0</v>
      </c>
      <c r="O438" s="195"/>
      <c r="P438" s="195"/>
      <c r="Q438" s="195"/>
      <c r="R438" s="308">
        <f t="shared" si="202"/>
        <v>0</v>
      </c>
      <c r="S438" s="308">
        <f t="shared" si="203"/>
        <v>0</v>
      </c>
      <c r="T438" s="195"/>
      <c r="U438" s="195"/>
      <c r="V438" s="195"/>
      <c r="W438" s="306">
        <f t="shared" si="204"/>
        <v>0</v>
      </c>
      <c r="X438" s="308">
        <f t="shared" si="205"/>
        <v>0</v>
      </c>
      <c r="Y438" s="312">
        <f t="shared" si="206"/>
        <v>10</v>
      </c>
      <c r="Z438" s="222">
        <v>90</v>
      </c>
      <c r="AA438" s="309">
        <f t="shared" si="197"/>
        <v>900</v>
      </c>
      <c r="AB438" s="34"/>
      <c r="AC438" s="280"/>
    </row>
    <row r="439" spans="1:29" s="36" customFormat="1" ht="15.75" customHeight="1">
      <c r="A439" s="12">
        <v>9</v>
      </c>
      <c r="B439" s="100"/>
      <c r="C439" s="200" t="s">
        <v>8053</v>
      </c>
      <c r="D439" s="218" t="s">
        <v>23</v>
      </c>
      <c r="E439" s="195">
        <v>5</v>
      </c>
      <c r="F439" s="195"/>
      <c r="G439" s="195"/>
      <c r="H439" s="308">
        <f t="shared" si="198"/>
        <v>5</v>
      </c>
      <c r="I439" s="308">
        <f t="shared" si="199"/>
        <v>1250</v>
      </c>
      <c r="J439" s="195">
        <v>5</v>
      </c>
      <c r="K439" s="195"/>
      <c r="L439" s="195"/>
      <c r="M439" s="308">
        <f t="shared" si="200"/>
        <v>5</v>
      </c>
      <c r="N439" s="308">
        <f t="shared" si="201"/>
        <v>1250</v>
      </c>
      <c r="O439" s="195">
        <v>5</v>
      </c>
      <c r="P439" s="195"/>
      <c r="Q439" s="195"/>
      <c r="R439" s="308">
        <f>SUM(O439:Q439)</f>
        <v>5</v>
      </c>
      <c r="S439" s="308">
        <f t="shared" si="203"/>
        <v>1250</v>
      </c>
      <c r="T439" s="195">
        <v>5</v>
      </c>
      <c r="U439" s="195"/>
      <c r="V439" s="195"/>
      <c r="W439" s="306">
        <f t="shared" si="204"/>
        <v>5</v>
      </c>
      <c r="X439" s="308">
        <f t="shared" si="205"/>
        <v>1250</v>
      </c>
      <c r="Y439" s="312">
        <f t="shared" si="206"/>
        <v>20</v>
      </c>
      <c r="Z439" s="222">
        <v>250</v>
      </c>
      <c r="AA439" s="309">
        <f t="shared" si="197"/>
        <v>5000</v>
      </c>
      <c r="AB439" s="34"/>
      <c r="AC439" s="280"/>
    </row>
    <row r="440" spans="1:29" s="36" customFormat="1" ht="15.75" customHeight="1" thickBot="1">
      <c r="A440" s="14">
        <v>10</v>
      </c>
      <c r="B440" s="101"/>
      <c r="C440" s="204"/>
      <c r="D440" s="218"/>
      <c r="E440" s="195"/>
      <c r="F440" s="195"/>
      <c r="G440" s="195"/>
      <c r="H440" s="310">
        <f t="shared" si="198"/>
        <v>0</v>
      </c>
      <c r="I440" s="310">
        <f t="shared" si="199"/>
        <v>0</v>
      </c>
      <c r="J440" s="195"/>
      <c r="K440" s="195"/>
      <c r="L440" s="195"/>
      <c r="M440" s="310">
        <f t="shared" si="200"/>
        <v>0</v>
      </c>
      <c r="N440" s="310">
        <f t="shared" si="201"/>
        <v>0</v>
      </c>
      <c r="O440" s="195"/>
      <c r="P440" s="195"/>
      <c r="Q440" s="195"/>
      <c r="R440" s="310">
        <f>SUM(O440:Q440)</f>
        <v>0</v>
      </c>
      <c r="S440" s="310">
        <f t="shared" si="203"/>
        <v>0</v>
      </c>
      <c r="T440" s="195"/>
      <c r="U440" s="195"/>
      <c r="V440" s="195"/>
      <c r="W440" s="136">
        <f t="shared" si="204"/>
        <v>0</v>
      </c>
      <c r="X440" s="310">
        <f t="shared" si="205"/>
        <v>0</v>
      </c>
      <c r="Y440" s="313">
        <f t="shared" si="206"/>
        <v>0</v>
      </c>
      <c r="Z440" s="222"/>
      <c r="AA440" s="311"/>
      <c r="AB440" s="34"/>
      <c r="AC440" s="280"/>
    </row>
    <row r="441" spans="1:29" s="36" customFormat="1" ht="34.5" customHeight="1" thickBot="1">
      <c r="A441" s="337" t="s">
        <v>42</v>
      </c>
      <c r="B441" s="338"/>
      <c r="C441" s="338"/>
      <c r="D441" s="235"/>
      <c r="E441" s="155"/>
      <c r="F441" s="155"/>
      <c r="G441" s="155"/>
      <c r="H441" s="150"/>
      <c r="I441" s="150"/>
      <c r="J441" s="155"/>
      <c r="K441" s="155"/>
      <c r="L441" s="155"/>
      <c r="M441" s="150"/>
      <c r="N441" s="150"/>
      <c r="O441" s="155"/>
      <c r="P441" s="155"/>
      <c r="Q441" s="155"/>
      <c r="R441" s="150"/>
      <c r="S441" s="150"/>
      <c r="T441" s="155"/>
      <c r="U441" s="155"/>
      <c r="V441" s="155"/>
      <c r="W441" s="150"/>
      <c r="X441" s="150"/>
      <c r="Y441" s="151"/>
      <c r="Z441" s="152"/>
      <c r="AA441" s="154"/>
      <c r="AB441" s="34"/>
      <c r="AC441" s="280"/>
    </row>
    <row r="442" spans="1:29" s="36" customFormat="1" ht="15.75" customHeight="1">
      <c r="A442" s="23">
        <v>1</v>
      </c>
      <c r="B442" s="148"/>
      <c r="C442" s="198" t="s">
        <v>7992</v>
      </c>
      <c r="D442" s="203" t="s">
        <v>7952</v>
      </c>
      <c r="E442" s="193">
        <v>20</v>
      </c>
      <c r="F442" s="193"/>
      <c r="G442" s="193"/>
      <c r="H442" s="306">
        <f t="shared" ref="H442:H484" si="207">SUM(E442:G442)</f>
        <v>20</v>
      </c>
      <c r="I442" s="306">
        <f t="shared" ref="I442:I495" si="208">H442*Z442</f>
        <v>6000</v>
      </c>
      <c r="J442" s="193"/>
      <c r="K442" s="193"/>
      <c r="L442" s="193"/>
      <c r="M442" s="306">
        <f t="shared" si="200"/>
        <v>0</v>
      </c>
      <c r="N442" s="306">
        <f t="shared" si="201"/>
        <v>0</v>
      </c>
      <c r="O442" s="193">
        <v>20</v>
      </c>
      <c r="P442" s="193"/>
      <c r="Q442" s="193"/>
      <c r="R442" s="306">
        <f t="shared" si="202"/>
        <v>20</v>
      </c>
      <c r="S442" s="306">
        <f t="shared" si="203"/>
        <v>6000</v>
      </c>
      <c r="T442" s="193"/>
      <c r="U442" s="193"/>
      <c r="V442" s="193"/>
      <c r="W442" s="306">
        <f t="shared" si="204"/>
        <v>0</v>
      </c>
      <c r="X442" s="306">
        <f t="shared" si="205"/>
        <v>0</v>
      </c>
      <c r="Y442" s="312">
        <f t="shared" ref="Y442:Y451" si="209">H442+M442+R442+W442</f>
        <v>40</v>
      </c>
      <c r="Z442" s="220">
        <v>300</v>
      </c>
      <c r="AA442" s="307">
        <f t="shared" ref="AA442:AA508" si="210">Y442*Z442</f>
        <v>12000</v>
      </c>
      <c r="AB442" s="34"/>
      <c r="AC442" s="280"/>
    </row>
    <row r="443" spans="1:29" s="36" customFormat="1" ht="15.75" customHeight="1">
      <c r="A443" s="12">
        <v>2</v>
      </c>
      <c r="B443" s="100"/>
      <c r="C443" s="200" t="s">
        <v>7993</v>
      </c>
      <c r="D443" s="201" t="s">
        <v>7952</v>
      </c>
      <c r="E443" s="194">
        <v>20</v>
      </c>
      <c r="F443" s="194"/>
      <c r="G443" s="194"/>
      <c r="H443" s="308">
        <f t="shared" si="207"/>
        <v>20</v>
      </c>
      <c r="I443" s="308">
        <f t="shared" si="208"/>
        <v>7000</v>
      </c>
      <c r="J443" s="194"/>
      <c r="K443" s="194"/>
      <c r="L443" s="194"/>
      <c r="M443" s="308">
        <f t="shared" si="200"/>
        <v>0</v>
      </c>
      <c r="N443" s="308">
        <f t="shared" si="201"/>
        <v>0</v>
      </c>
      <c r="O443" s="194">
        <v>20</v>
      </c>
      <c r="P443" s="194"/>
      <c r="Q443" s="194"/>
      <c r="R443" s="308">
        <f t="shared" si="202"/>
        <v>20</v>
      </c>
      <c r="S443" s="308">
        <f t="shared" si="203"/>
        <v>7000</v>
      </c>
      <c r="T443" s="194"/>
      <c r="U443" s="194"/>
      <c r="V443" s="194"/>
      <c r="W443" s="306">
        <f t="shared" si="204"/>
        <v>0</v>
      </c>
      <c r="X443" s="308">
        <f t="shared" si="205"/>
        <v>0</v>
      </c>
      <c r="Y443" s="312">
        <f t="shared" si="209"/>
        <v>40</v>
      </c>
      <c r="Z443" s="221">
        <v>350</v>
      </c>
      <c r="AA443" s="309">
        <f t="shared" si="210"/>
        <v>14000</v>
      </c>
      <c r="AB443" s="34"/>
      <c r="AC443" s="280"/>
    </row>
    <row r="444" spans="1:29" s="36" customFormat="1" ht="15.75" customHeight="1">
      <c r="A444" s="12">
        <v>3</v>
      </c>
      <c r="B444" s="100"/>
      <c r="C444" s="200" t="s">
        <v>8019</v>
      </c>
      <c r="D444" s="201" t="s">
        <v>7952</v>
      </c>
      <c r="E444" s="194"/>
      <c r="F444" s="194"/>
      <c r="G444" s="194"/>
      <c r="H444" s="308">
        <f t="shared" si="207"/>
        <v>0</v>
      </c>
      <c r="I444" s="308">
        <f t="shared" si="208"/>
        <v>0</v>
      </c>
      <c r="J444" s="194">
        <v>1</v>
      </c>
      <c r="K444" s="194"/>
      <c r="L444" s="194"/>
      <c r="M444" s="308">
        <f t="shared" si="200"/>
        <v>1</v>
      </c>
      <c r="N444" s="308">
        <f t="shared" si="201"/>
        <v>1200</v>
      </c>
      <c r="O444" s="194"/>
      <c r="P444" s="194"/>
      <c r="Q444" s="194"/>
      <c r="R444" s="308">
        <f t="shared" si="202"/>
        <v>0</v>
      </c>
      <c r="S444" s="308">
        <f t="shared" si="203"/>
        <v>0</v>
      </c>
      <c r="T444" s="194"/>
      <c r="U444" s="194"/>
      <c r="V444" s="194"/>
      <c r="W444" s="306">
        <f t="shared" si="204"/>
        <v>0</v>
      </c>
      <c r="X444" s="308">
        <f t="shared" si="205"/>
        <v>0</v>
      </c>
      <c r="Y444" s="312">
        <f t="shared" si="209"/>
        <v>1</v>
      </c>
      <c r="Z444" s="221">
        <v>1200</v>
      </c>
      <c r="AA444" s="309">
        <f t="shared" si="210"/>
        <v>1200</v>
      </c>
      <c r="AB444" s="34"/>
      <c r="AC444" s="280"/>
    </row>
    <row r="445" spans="1:29" s="36" customFormat="1" ht="15.75" customHeight="1">
      <c r="A445" s="12">
        <v>4</v>
      </c>
      <c r="B445" s="100"/>
      <c r="C445" s="200" t="s">
        <v>8020</v>
      </c>
      <c r="D445" s="201" t="s">
        <v>7952</v>
      </c>
      <c r="E445" s="194"/>
      <c r="F445" s="194"/>
      <c r="G445" s="194"/>
      <c r="H445" s="308">
        <f t="shared" si="207"/>
        <v>0</v>
      </c>
      <c r="I445" s="308">
        <f t="shared" si="208"/>
        <v>0</v>
      </c>
      <c r="J445" s="194">
        <v>1</v>
      </c>
      <c r="K445" s="194"/>
      <c r="L445" s="194"/>
      <c r="M445" s="308">
        <f t="shared" si="200"/>
        <v>1</v>
      </c>
      <c r="N445" s="308">
        <f t="shared" si="201"/>
        <v>1200</v>
      </c>
      <c r="O445" s="194"/>
      <c r="P445" s="194"/>
      <c r="Q445" s="194"/>
      <c r="R445" s="308">
        <f t="shared" si="202"/>
        <v>0</v>
      </c>
      <c r="S445" s="308">
        <f t="shared" si="203"/>
        <v>0</v>
      </c>
      <c r="T445" s="194"/>
      <c r="U445" s="194"/>
      <c r="V445" s="194"/>
      <c r="W445" s="306">
        <f t="shared" si="204"/>
        <v>0</v>
      </c>
      <c r="X445" s="308">
        <f t="shared" si="205"/>
        <v>0</v>
      </c>
      <c r="Y445" s="312">
        <f t="shared" si="209"/>
        <v>1</v>
      </c>
      <c r="Z445" s="221">
        <v>1200</v>
      </c>
      <c r="AA445" s="309">
        <f t="shared" si="210"/>
        <v>1200</v>
      </c>
      <c r="AB445" s="34"/>
      <c r="AC445" s="280"/>
    </row>
    <row r="446" spans="1:29" s="36" customFormat="1" ht="15.75" customHeight="1">
      <c r="A446" s="12">
        <v>5</v>
      </c>
      <c r="B446" s="100"/>
      <c r="C446" s="200" t="s">
        <v>8021</v>
      </c>
      <c r="D446" s="201" t="s">
        <v>7952</v>
      </c>
      <c r="E446" s="194"/>
      <c r="F446" s="194"/>
      <c r="G446" s="194"/>
      <c r="H446" s="308">
        <f t="shared" si="207"/>
        <v>0</v>
      </c>
      <c r="I446" s="308">
        <f t="shared" si="208"/>
        <v>0</v>
      </c>
      <c r="J446" s="194">
        <v>1</v>
      </c>
      <c r="K446" s="194"/>
      <c r="L446" s="194"/>
      <c r="M446" s="308">
        <f t="shared" si="200"/>
        <v>1</v>
      </c>
      <c r="N446" s="308">
        <f t="shared" si="201"/>
        <v>1200</v>
      </c>
      <c r="O446" s="194"/>
      <c r="P446" s="194"/>
      <c r="Q446" s="194"/>
      <c r="R446" s="308">
        <f t="shared" si="202"/>
        <v>0</v>
      </c>
      <c r="S446" s="308">
        <f t="shared" si="203"/>
        <v>0</v>
      </c>
      <c r="T446" s="194"/>
      <c r="U446" s="194"/>
      <c r="V446" s="194"/>
      <c r="W446" s="306">
        <f t="shared" si="204"/>
        <v>0</v>
      </c>
      <c r="X446" s="308">
        <f t="shared" si="205"/>
        <v>0</v>
      </c>
      <c r="Y446" s="312">
        <f t="shared" si="209"/>
        <v>1</v>
      </c>
      <c r="Z446" s="221">
        <v>1200</v>
      </c>
      <c r="AA446" s="309">
        <f t="shared" si="210"/>
        <v>1200</v>
      </c>
      <c r="AB446" s="34"/>
      <c r="AC446" s="280"/>
    </row>
    <row r="447" spans="1:29" s="36" customFormat="1" ht="15.75" customHeight="1">
      <c r="A447" s="12">
        <v>6</v>
      </c>
      <c r="B447" s="100"/>
      <c r="C447" s="200" t="s">
        <v>8022</v>
      </c>
      <c r="D447" s="201" t="s">
        <v>7952</v>
      </c>
      <c r="E447" s="194"/>
      <c r="F447" s="194"/>
      <c r="G447" s="194"/>
      <c r="H447" s="308">
        <f t="shared" si="207"/>
        <v>0</v>
      </c>
      <c r="I447" s="308">
        <f t="shared" si="208"/>
        <v>0</v>
      </c>
      <c r="J447" s="194">
        <v>1</v>
      </c>
      <c r="K447" s="194"/>
      <c r="L447" s="194"/>
      <c r="M447" s="308">
        <f t="shared" si="200"/>
        <v>1</v>
      </c>
      <c r="N447" s="308">
        <f t="shared" si="201"/>
        <v>1200</v>
      </c>
      <c r="O447" s="194"/>
      <c r="P447" s="194"/>
      <c r="Q447" s="194"/>
      <c r="R447" s="308">
        <f t="shared" si="202"/>
        <v>0</v>
      </c>
      <c r="S447" s="308">
        <f t="shared" si="203"/>
        <v>0</v>
      </c>
      <c r="T447" s="194"/>
      <c r="U447" s="194"/>
      <c r="V447" s="194"/>
      <c r="W447" s="306">
        <f t="shared" si="204"/>
        <v>0</v>
      </c>
      <c r="X447" s="308">
        <f t="shared" si="205"/>
        <v>0</v>
      </c>
      <c r="Y447" s="312">
        <f t="shared" si="209"/>
        <v>1</v>
      </c>
      <c r="Z447" s="221">
        <v>1200</v>
      </c>
      <c r="AA447" s="309">
        <f t="shared" si="210"/>
        <v>1200</v>
      </c>
      <c r="AB447" s="34"/>
      <c r="AC447" s="280"/>
    </row>
    <row r="448" spans="1:29" s="36" customFormat="1" ht="15.75" customHeight="1">
      <c r="A448" s="12">
        <v>7</v>
      </c>
      <c r="B448" s="100"/>
      <c r="C448" s="200" t="s">
        <v>8023</v>
      </c>
      <c r="D448" s="201" t="s">
        <v>7952</v>
      </c>
      <c r="E448" s="195">
        <v>1</v>
      </c>
      <c r="F448" s="195"/>
      <c r="G448" s="195"/>
      <c r="H448" s="308">
        <f t="shared" si="207"/>
        <v>1</v>
      </c>
      <c r="I448" s="308">
        <f t="shared" si="208"/>
        <v>5000</v>
      </c>
      <c r="J448" s="195">
        <v>1</v>
      </c>
      <c r="K448" s="195"/>
      <c r="L448" s="195"/>
      <c r="M448" s="308">
        <f t="shared" si="200"/>
        <v>1</v>
      </c>
      <c r="N448" s="308">
        <f t="shared" si="201"/>
        <v>5000</v>
      </c>
      <c r="O448" s="195">
        <v>1</v>
      </c>
      <c r="P448" s="195"/>
      <c r="Q448" s="195"/>
      <c r="R448" s="308">
        <f t="shared" si="202"/>
        <v>1</v>
      </c>
      <c r="S448" s="308">
        <f t="shared" si="203"/>
        <v>5000</v>
      </c>
      <c r="T448" s="195">
        <v>1</v>
      </c>
      <c r="U448" s="195"/>
      <c r="V448" s="195"/>
      <c r="W448" s="306">
        <f t="shared" si="204"/>
        <v>1</v>
      </c>
      <c r="X448" s="308">
        <f t="shared" si="205"/>
        <v>5000</v>
      </c>
      <c r="Y448" s="312">
        <f t="shared" si="209"/>
        <v>4</v>
      </c>
      <c r="Z448" s="222">
        <v>5000</v>
      </c>
      <c r="AA448" s="309">
        <f t="shared" si="210"/>
        <v>20000</v>
      </c>
      <c r="AB448" s="34"/>
      <c r="AC448" s="280"/>
    </row>
    <row r="449" spans="1:29" s="36" customFormat="1" ht="15.75" customHeight="1">
      <c r="A449" s="12">
        <v>8</v>
      </c>
      <c r="B449" s="100"/>
      <c r="C449" s="200" t="s">
        <v>8024</v>
      </c>
      <c r="D449" s="201" t="s">
        <v>7952</v>
      </c>
      <c r="E449" s="195">
        <v>1</v>
      </c>
      <c r="F449" s="195"/>
      <c r="G449" s="195"/>
      <c r="H449" s="308">
        <f t="shared" si="207"/>
        <v>1</v>
      </c>
      <c r="I449" s="308">
        <f t="shared" si="208"/>
        <v>280</v>
      </c>
      <c r="J449" s="195">
        <v>1</v>
      </c>
      <c r="K449" s="195"/>
      <c r="L449" s="195"/>
      <c r="M449" s="308">
        <f t="shared" si="200"/>
        <v>1</v>
      </c>
      <c r="N449" s="308">
        <f t="shared" si="201"/>
        <v>280</v>
      </c>
      <c r="O449" s="195">
        <v>1</v>
      </c>
      <c r="P449" s="195"/>
      <c r="Q449" s="195"/>
      <c r="R449" s="308">
        <f t="shared" si="202"/>
        <v>1</v>
      </c>
      <c r="S449" s="308">
        <f t="shared" si="203"/>
        <v>280</v>
      </c>
      <c r="T449" s="195">
        <v>1</v>
      </c>
      <c r="U449" s="195"/>
      <c r="V449" s="195"/>
      <c r="W449" s="306">
        <f t="shared" si="204"/>
        <v>1</v>
      </c>
      <c r="X449" s="308">
        <f t="shared" si="205"/>
        <v>280</v>
      </c>
      <c r="Y449" s="312">
        <f t="shared" si="209"/>
        <v>4</v>
      </c>
      <c r="Z449" s="222">
        <v>280</v>
      </c>
      <c r="AA449" s="309">
        <f t="shared" si="210"/>
        <v>1120</v>
      </c>
      <c r="AB449" s="34"/>
      <c r="AC449" s="280"/>
    </row>
    <row r="450" spans="1:29" s="36" customFormat="1" ht="15.75" customHeight="1">
      <c r="A450" s="12">
        <v>9</v>
      </c>
      <c r="B450" s="100"/>
      <c r="C450" s="200" t="s">
        <v>8047</v>
      </c>
      <c r="D450" s="218" t="s">
        <v>33</v>
      </c>
      <c r="E450" s="195">
        <v>2</v>
      </c>
      <c r="F450" s="195"/>
      <c r="G450" s="195"/>
      <c r="H450" s="308">
        <f t="shared" si="207"/>
        <v>2</v>
      </c>
      <c r="I450" s="308">
        <f t="shared" si="208"/>
        <v>8800</v>
      </c>
      <c r="J450" s="195"/>
      <c r="K450" s="195"/>
      <c r="L450" s="195"/>
      <c r="M450" s="308">
        <f t="shared" si="200"/>
        <v>0</v>
      </c>
      <c r="N450" s="308">
        <f t="shared" si="201"/>
        <v>0</v>
      </c>
      <c r="O450" s="195">
        <v>2</v>
      </c>
      <c r="P450" s="195"/>
      <c r="Q450" s="195"/>
      <c r="R450" s="308">
        <f t="shared" si="202"/>
        <v>2</v>
      </c>
      <c r="S450" s="308">
        <f t="shared" si="203"/>
        <v>8800</v>
      </c>
      <c r="T450" s="195"/>
      <c r="U450" s="195"/>
      <c r="V450" s="195"/>
      <c r="W450" s="306">
        <f t="shared" si="204"/>
        <v>0</v>
      </c>
      <c r="X450" s="308">
        <f t="shared" si="205"/>
        <v>0</v>
      </c>
      <c r="Y450" s="312">
        <f t="shared" si="209"/>
        <v>4</v>
      </c>
      <c r="Z450" s="222">
        <v>4400</v>
      </c>
      <c r="AA450" s="309">
        <f t="shared" si="210"/>
        <v>17600</v>
      </c>
      <c r="AB450" s="34"/>
      <c r="AC450" s="280"/>
    </row>
    <row r="451" spans="1:29" s="36" customFormat="1" ht="15.75" customHeight="1" thickBot="1">
      <c r="A451" s="14">
        <v>10</v>
      </c>
      <c r="B451" s="101"/>
      <c r="C451" s="204"/>
      <c r="D451" s="218"/>
      <c r="E451" s="195"/>
      <c r="F451" s="195"/>
      <c r="G451" s="195"/>
      <c r="H451" s="310">
        <f t="shared" si="207"/>
        <v>0</v>
      </c>
      <c r="I451" s="310">
        <f t="shared" si="208"/>
        <v>0</v>
      </c>
      <c r="J451" s="195"/>
      <c r="K451" s="195"/>
      <c r="L451" s="195"/>
      <c r="M451" s="310">
        <f t="shared" si="200"/>
        <v>0</v>
      </c>
      <c r="N451" s="310">
        <f t="shared" si="201"/>
        <v>0</v>
      </c>
      <c r="O451" s="195"/>
      <c r="P451" s="195"/>
      <c r="Q451" s="195"/>
      <c r="R451" s="310">
        <f t="shared" si="202"/>
        <v>0</v>
      </c>
      <c r="S451" s="310">
        <f t="shared" si="203"/>
        <v>0</v>
      </c>
      <c r="T451" s="195"/>
      <c r="U451" s="195"/>
      <c r="V451" s="195"/>
      <c r="W451" s="310">
        <f t="shared" si="204"/>
        <v>0</v>
      </c>
      <c r="X451" s="310">
        <f t="shared" si="205"/>
        <v>0</v>
      </c>
      <c r="Y451" s="314">
        <f t="shared" si="209"/>
        <v>0</v>
      </c>
      <c r="Z451" s="222"/>
      <c r="AA451" s="311">
        <f t="shared" si="210"/>
        <v>0</v>
      </c>
      <c r="AB451" s="34"/>
      <c r="AC451" s="280"/>
    </row>
    <row r="452" spans="1:29" s="36" customFormat="1" ht="34.5" customHeight="1" thickBot="1">
      <c r="A452" s="337" t="s">
        <v>43</v>
      </c>
      <c r="B452" s="338"/>
      <c r="C452" s="338"/>
      <c r="D452" s="235"/>
      <c r="E452" s="155"/>
      <c r="F452" s="155"/>
      <c r="G452" s="155"/>
      <c r="H452" s="150"/>
      <c r="I452" s="150">
        <f t="shared" si="208"/>
        <v>0</v>
      </c>
      <c r="J452" s="155"/>
      <c r="K452" s="155"/>
      <c r="L452" s="155"/>
      <c r="M452" s="150"/>
      <c r="N452" s="150"/>
      <c r="O452" s="155"/>
      <c r="P452" s="155"/>
      <c r="Q452" s="155"/>
      <c r="R452" s="150"/>
      <c r="S452" s="150"/>
      <c r="T452" s="155"/>
      <c r="U452" s="155"/>
      <c r="V452" s="155"/>
      <c r="W452" s="150"/>
      <c r="X452" s="150"/>
      <c r="Y452" s="151"/>
      <c r="Z452" s="152"/>
      <c r="AA452" s="154"/>
      <c r="AB452" s="34"/>
      <c r="AC452" s="280"/>
    </row>
    <row r="453" spans="1:29" s="36" customFormat="1" ht="15.75" customHeight="1">
      <c r="A453" s="23">
        <v>1</v>
      </c>
      <c r="B453" s="148"/>
      <c r="C453" s="198" t="s">
        <v>8045</v>
      </c>
      <c r="D453" s="203" t="s">
        <v>7952</v>
      </c>
      <c r="E453" s="193">
        <v>100</v>
      </c>
      <c r="F453" s="193">
        <v>100</v>
      </c>
      <c r="G453" s="193"/>
      <c r="H453" s="306">
        <f t="shared" si="207"/>
        <v>200</v>
      </c>
      <c r="I453" s="306">
        <f t="shared" si="208"/>
        <v>12000</v>
      </c>
      <c r="J453" s="193"/>
      <c r="K453" s="193"/>
      <c r="L453" s="193"/>
      <c r="M453" s="306">
        <f t="shared" si="200"/>
        <v>0</v>
      </c>
      <c r="N453" s="306">
        <f t="shared" si="201"/>
        <v>0</v>
      </c>
      <c r="O453" s="193"/>
      <c r="P453" s="193"/>
      <c r="Q453" s="193"/>
      <c r="R453" s="306">
        <f t="shared" si="202"/>
        <v>0</v>
      </c>
      <c r="S453" s="306">
        <f t="shared" si="203"/>
        <v>0</v>
      </c>
      <c r="T453" s="193"/>
      <c r="U453" s="193"/>
      <c r="V453" s="193"/>
      <c r="W453" s="306">
        <f t="shared" si="204"/>
        <v>0</v>
      </c>
      <c r="X453" s="306">
        <f t="shared" si="205"/>
        <v>0</v>
      </c>
      <c r="Y453" s="312">
        <f t="shared" ref="Y453:Y462" si="211">H453+M453+R453+W453</f>
        <v>200</v>
      </c>
      <c r="Z453" s="220">
        <v>60</v>
      </c>
      <c r="AA453" s="307">
        <f t="shared" si="210"/>
        <v>12000</v>
      </c>
      <c r="AB453" s="34"/>
      <c r="AC453" s="280"/>
    </row>
    <row r="454" spans="1:29" s="36" customFormat="1" ht="15.75" customHeight="1">
      <c r="A454" s="12">
        <v>2</v>
      </c>
      <c r="B454" s="100"/>
      <c r="C454" s="200"/>
      <c r="D454" s="201"/>
      <c r="E454" s="194"/>
      <c r="F454" s="194"/>
      <c r="G454" s="194"/>
      <c r="H454" s="308">
        <f t="shared" si="207"/>
        <v>0</v>
      </c>
      <c r="I454" s="308">
        <f t="shared" si="208"/>
        <v>0</v>
      </c>
      <c r="J454" s="194"/>
      <c r="K454" s="194"/>
      <c r="L454" s="194"/>
      <c r="M454" s="308">
        <f t="shared" si="200"/>
        <v>0</v>
      </c>
      <c r="N454" s="308">
        <f t="shared" si="201"/>
        <v>0</v>
      </c>
      <c r="O454" s="194"/>
      <c r="P454" s="194"/>
      <c r="Q454" s="194"/>
      <c r="R454" s="308">
        <f t="shared" si="202"/>
        <v>0</v>
      </c>
      <c r="S454" s="308">
        <f t="shared" si="203"/>
        <v>0</v>
      </c>
      <c r="T454" s="194"/>
      <c r="U454" s="194"/>
      <c r="V454" s="194"/>
      <c r="W454" s="306">
        <f t="shared" si="204"/>
        <v>0</v>
      </c>
      <c r="X454" s="308">
        <f t="shared" si="205"/>
        <v>0</v>
      </c>
      <c r="Y454" s="312">
        <f t="shared" si="211"/>
        <v>0</v>
      </c>
      <c r="Z454" s="221"/>
      <c r="AA454" s="309">
        <f t="shared" si="210"/>
        <v>0</v>
      </c>
      <c r="AB454" s="34"/>
      <c r="AC454" s="280"/>
    </row>
    <row r="455" spans="1:29" s="36" customFormat="1" ht="15.75" customHeight="1">
      <c r="A455" s="12">
        <v>3</v>
      </c>
      <c r="B455" s="100"/>
      <c r="C455" s="200"/>
      <c r="D455" s="201"/>
      <c r="E455" s="194"/>
      <c r="F455" s="194"/>
      <c r="G455" s="194"/>
      <c r="H455" s="308">
        <f t="shared" si="207"/>
        <v>0</v>
      </c>
      <c r="I455" s="308">
        <f t="shared" si="208"/>
        <v>0</v>
      </c>
      <c r="J455" s="194"/>
      <c r="K455" s="194"/>
      <c r="L455" s="194"/>
      <c r="M455" s="308">
        <f t="shared" si="200"/>
        <v>0</v>
      </c>
      <c r="N455" s="308">
        <f t="shared" si="201"/>
        <v>0</v>
      </c>
      <c r="O455" s="194"/>
      <c r="P455" s="194"/>
      <c r="Q455" s="194"/>
      <c r="R455" s="308">
        <f t="shared" si="202"/>
        <v>0</v>
      </c>
      <c r="S455" s="308">
        <f t="shared" si="203"/>
        <v>0</v>
      </c>
      <c r="T455" s="194"/>
      <c r="U455" s="194"/>
      <c r="V455" s="194"/>
      <c r="W455" s="306">
        <f t="shared" si="204"/>
        <v>0</v>
      </c>
      <c r="X455" s="308">
        <f t="shared" si="205"/>
        <v>0</v>
      </c>
      <c r="Y455" s="312">
        <f t="shared" si="211"/>
        <v>0</v>
      </c>
      <c r="Z455" s="221"/>
      <c r="AA455" s="309">
        <f t="shared" si="210"/>
        <v>0</v>
      </c>
      <c r="AB455" s="34"/>
      <c r="AC455" s="280"/>
    </row>
    <row r="456" spans="1:29" s="36" customFormat="1" ht="15.75" customHeight="1">
      <c r="A456" s="12">
        <v>4</v>
      </c>
      <c r="B456" s="100"/>
      <c r="C456" s="200"/>
      <c r="D456" s="201"/>
      <c r="E456" s="194"/>
      <c r="F456" s="194"/>
      <c r="G456" s="194"/>
      <c r="H456" s="308">
        <f t="shared" si="207"/>
        <v>0</v>
      </c>
      <c r="I456" s="308">
        <f t="shared" si="208"/>
        <v>0</v>
      </c>
      <c r="J456" s="194"/>
      <c r="K456" s="194"/>
      <c r="L456" s="194"/>
      <c r="M456" s="308">
        <f t="shared" si="200"/>
        <v>0</v>
      </c>
      <c r="N456" s="308">
        <f t="shared" si="201"/>
        <v>0</v>
      </c>
      <c r="O456" s="194"/>
      <c r="P456" s="194"/>
      <c r="Q456" s="194"/>
      <c r="R456" s="308">
        <f t="shared" si="202"/>
        <v>0</v>
      </c>
      <c r="S456" s="308">
        <f t="shared" si="203"/>
        <v>0</v>
      </c>
      <c r="T456" s="194"/>
      <c r="U456" s="194"/>
      <c r="V456" s="194"/>
      <c r="W456" s="306">
        <f t="shared" si="204"/>
        <v>0</v>
      </c>
      <c r="X456" s="308">
        <f t="shared" si="205"/>
        <v>0</v>
      </c>
      <c r="Y456" s="312">
        <f t="shared" si="211"/>
        <v>0</v>
      </c>
      <c r="Z456" s="221"/>
      <c r="AA456" s="309">
        <f t="shared" si="210"/>
        <v>0</v>
      </c>
      <c r="AB456" s="34"/>
      <c r="AC456" s="280"/>
    </row>
    <row r="457" spans="1:29" s="36" customFormat="1" ht="15.75" customHeight="1">
      <c r="A457" s="12">
        <v>5</v>
      </c>
      <c r="B457" s="100"/>
      <c r="C457" s="200"/>
      <c r="D457" s="201"/>
      <c r="E457" s="194"/>
      <c r="F457" s="194"/>
      <c r="G457" s="194"/>
      <c r="H457" s="308">
        <f t="shared" si="207"/>
        <v>0</v>
      </c>
      <c r="I457" s="308">
        <f t="shared" si="208"/>
        <v>0</v>
      </c>
      <c r="J457" s="194"/>
      <c r="K457" s="194"/>
      <c r="L457" s="194"/>
      <c r="M457" s="308">
        <f t="shared" si="200"/>
        <v>0</v>
      </c>
      <c r="N457" s="308">
        <f t="shared" si="201"/>
        <v>0</v>
      </c>
      <c r="O457" s="194"/>
      <c r="P457" s="194"/>
      <c r="Q457" s="194"/>
      <c r="R457" s="308">
        <f t="shared" si="202"/>
        <v>0</v>
      </c>
      <c r="S457" s="308">
        <f t="shared" si="203"/>
        <v>0</v>
      </c>
      <c r="T457" s="194"/>
      <c r="U457" s="194"/>
      <c r="V457" s="194"/>
      <c r="W457" s="306">
        <f t="shared" si="204"/>
        <v>0</v>
      </c>
      <c r="X457" s="308">
        <f t="shared" si="205"/>
        <v>0</v>
      </c>
      <c r="Y457" s="312">
        <f t="shared" si="211"/>
        <v>0</v>
      </c>
      <c r="Z457" s="221"/>
      <c r="AA457" s="309">
        <f t="shared" si="210"/>
        <v>0</v>
      </c>
      <c r="AB457" s="34"/>
      <c r="AC457" s="280"/>
    </row>
    <row r="458" spans="1:29" s="36" customFormat="1" ht="15.75" customHeight="1">
      <c r="A458" s="12">
        <v>6</v>
      </c>
      <c r="B458" s="100"/>
      <c r="C458" s="200"/>
      <c r="D458" s="201"/>
      <c r="E458" s="194"/>
      <c r="F458" s="194"/>
      <c r="G458" s="194"/>
      <c r="H458" s="308">
        <f t="shared" si="207"/>
        <v>0</v>
      </c>
      <c r="I458" s="308">
        <f t="shared" si="208"/>
        <v>0</v>
      </c>
      <c r="J458" s="194"/>
      <c r="K458" s="194"/>
      <c r="L458" s="194"/>
      <c r="M458" s="308">
        <f t="shared" si="200"/>
        <v>0</v>
      </c>
      <c r="N458" s="308">
        <f t="shared" si="201"/>
        <v>0</v>
      </c>
      <c r="O458" s="194"/>
      <c r="P458" s="194"/>
      <c r="Q458" s="194"/>
      <c r="R458" s="308">
        <f t="shared" si="202"/>
        <v>0</v>
      </c>
      <c r="S458" s="308">
        <f t="shared" si="203"/>
        <v>0</v>
      </c>
      <c r="T458" s="194"/>
      <c r="U458" s="194"/>
      <c r="V458" s="194"/>
      <c r="W458" s="306">
        <f t="shared" si="204"/>
        <v>0</v>
      </c>
      <c r="X458" s="308">
        <f t="shared" si="205"/>
        <v>0</v>
      </c>
      <c r="Y458" s="312">
        <f t="shared" si="211"/>
        <v>0</v>
      </c>
      <c r="Z458" s="221"/>
      <c r="AA458" s="309">
        <f t="shared" si="210"/>
        <v>0</v>
      </c>
      <c r="AB458" s="34"/>
      <c r="AC458" s="280"/>
    </row>
    <row r="459" spans="1:29" s="36" customFormat="1" ht="15.75" customHeight="1">
      <c r="A459" s="12">
        <v>7</v>
      </c>
      <c r="B459" s="100"/>
      <c r="C459" s="200"/>
      <c r="D459" s="218"/>
      <c r="E459" s="195"/>
      <c r="F459" s="195"/>
      <c r="G459" s="195"/>
      <c r="H459" s="308">
        <f t="shared" si="207"/>
        <v>0</v>
      </c>
      <c r="I459" s="308">
        <f t="shared" si="208"/>
        <v>0</v>
      </c>
      <c r="J459" s="195"/>
      <c r="K459" s="195"/>
      <c r="L459" s="195"/>
      <c r="M459" s="308">
        <f t="shared" si="200"/>
        <v>0</v>
      </c>
      <c r="N459" s="308">
        <f t="shared" si="201"/>
        <v>0</v>
      </c>
      <c r="O459" s="195"/>
      <c r="P459" s="195"/>
      <c r="Q459" s="195"/>
      <c r="R459" s="308">
        <f t="shared" si="202"/>
        <v>0</v>
      </c>
      <c r="S459" s="308">
        <f t="shared" si="203"/>
        <v>0</v>
      </c>
      <c r="T459" s="195"/>
      <c r="U459" s="195"/>
      <c r="V459" s="195"/>
      <c r="W459" s="306">
        <f t="shared" si="204"/>
        <v>0</v>
      </c>
      <c r="X459" s="308">
        <f t="shared" si="205"/>
        <v>0</v>
      </c>
      <c r="Y459" s="312">
        <f t="shared" si="211"/>
        <v>0</v>
      </c>
      <c r="Z459" s="222"/>
      <c r="AA459" s="309">
        <f t="shared" si="210"/>
        <v>0</v>
      </c>
      <c r="AB459" s="34"/>
      <c r="AC459" s="280"/>
    </row>
    <row r="460" spans="1:29" s="36" customFormat="1" ht="15.75" customHeight="1">
      <c r="A460" s="12">
        <v>8</v>
      </c>
      <c r="B460" s="100"/>
      <c r="C460" s="200"/>
      <c r="D460" s="218"/>
      <c r="E460" s="195"/>
      <c r="F460" s="195"/>
      <c r="G460" s="195"/>
      <c r="H460" s="308">
        <f t="shared" si="207"/>
        <v>0</v>
      </c>
      <c r="I460" s="308">
        <f t="shared" si="208"/>
        <v>0</v>
      </c>
      <c r="J460" s="195"/>
      <c r="K460" s="195"/>
      <c r="L460" s="195"/>
      <c r="M460" s="308">
        <f t="shared" si="200"/>
        <v>0</v>
      </c>
      <c r="N460" s="308">
        <f t="shared" si="201"/>
        <v>0</v>
      </c>
      <c r="O460" s="195"/>
      <c r="P460" s="195"/>
      <c r="Q460" s="195"/>
      <c r="R460" s="308">
        <f t="shared" si="202"/>
        <v>0</v>
      </c>
      <c r="S460" s="308">
        <f t="shared" si="203"/>
        <v>0</v>
      </c>
      <c r="T460" s="195"/>
      <c r="U460" s="195"/>
      <c r="V460" s="195"/>
      <c r="W460" s="306">
        <f t="shared" si="204"/>
        <v>0</v>
      </c>
      <c r="X460" s="308">
        <f t="shared" si="205"/>
        <v>0</v>
      </c>
      <c r="Y460" s="312">
        <f t="shared" si="211"/>
        <v>0</v>
      </c>
      <c r="Z460" s="222"/>
      <c r="AA460" s="309">
        <f t="shared" si="210"/>
        <v>0</v>
      </c>
      <c r="AB460" s="34"/>
      <c r="AC460" s="280"/>
    </row>
    <row r="461" spans="1:29" s="36" customFormat="1" ht="15.75" customHeight="1">
      <c r="A461" s="12">
        <v>9</v>
      </c>
      <c r="B461" s="100"/>
      <c r="C461" s="200"/>
      <c r="D461" s="218"/>
      <c r="E461" s="195"/>
      <c r="F461" s="195"/>
      <c r="G461" s="195"/>
      <c r="H461" s="308">
        <f t="shared" si="207"/>
        <v>0</v>
      </c>
      <c r="I461" s="308">
        <f t="shared" si="208"/>
        <v>0</v>
      </c>
      <c r="J461" s="195"/>
      <c r="K461" s="195"/>
      <c r="L461" s="195"/>
      <c r="M461" s="308">
        <f t="shared" si="200"/>
        <v>0</v>
      </c>
      <c r="N461" s="308">
        <f t="shared" si="201"/>
        <v>0</v>
      </c>
      <c r="O461" s="195"/>
      <c r="P461" s="195"/>
      <c r="Q461" s="195"/>
      <c r="R461" s="308">
        <f t="shared" si="202"/>
        <v>0</v>
      </c>
      <c r="S461" s="308">
        <f t="shared" si="203"/>
        <v>0</v>
      </c>
      <c r="T461" s="195"/>
      <c r="U461" s="195"/>
      <c r="V461" s="195"/>
      <c r="W461" s="306">
        <f t="shared" si="204"/>
        <v>0</v>
      </c>
      <c r="X461" s="308">
        <f t="shared" si="205"/>
        <v>0</v>
      </c>
      <c r="Y461" s="312">
        <f t="shared" si="211"/>
        <v>0</v>
      </c>
      <c r="Z461" s="222"/>
      <c r="AA461" s="309">
        <f t="shared" si="210"/>
        <v>0</v>
      </c>
      <c r="AB461" s="34"/>
      <c r="AC461" s="280"/>
    </row>
    <row r="462" spans="1:29" s="36" customFormat="1" ht="15.75" customHeight="1" thickBot="1">
      <c r="A462" s="14">
        <v>10</v>
      </c>
      <c r="B462" s="101"/>
      <c r="C462" s="204"/>
      <c r="D462" s="219"/>
      <c r="E462" s="195"/>
      <c r="F462" s="195"/>
      <c r="G462" s="195"/>
      <c r="H462" s="310">
        <f t="shared" si="207"/>
        <v>0</v>
      </c>
      <c r="I462" s="310">
        <f t="shared" si="208"/>
        <v>0</v>
      </c>
      <c r="J462" s="195"/>
      <c r="K462" s="195"/>
      <c r="L462" s="195"/>
      <c r="M462" s="310">
        <f t="shared" si="200"/>
        <v>0</v>
      </c>
      <c r="N462" s="310">
        <f t="shared" si="201"/>
        <v>0</v>
      </c>
      <c r="O462" s="195"/>
      <c r="P462" s="195"/>
      <c r="Q462" s="195"/>
      <c r="R462" s="310">
        <f t="shared" si="202"/>
        <v>0</v>
      </c>
      <c r="S462" s="310">
        <f t="shared" si="203"/>
        <v>0</v>
      </c>
      <c r="T462" s="195"/>
      <c r="U462" s="195"/>
      <c r="V462" s="195"/>
      <c r="W462" s="136">
        <f t="shared" si="204"/>
        <v>0</v>
      </c>
      <c r="X462" s="310">
        <f t="shared" si="205"/>
        <v>0</v>
      </c>
      <c r="Y462" s="313">
        <f t="shared" si="211"/>
        <v>0</v>
      </c>
      <c r="Z462" s="223"/>
      <c r="AA462" s="311">
        <f t="shared" si="210"/>
        <v>0</v>
      </c>
      <c r="AB462" s="34"/>
      <c r="AC462" s="280"/>
    </row>
    <row r="463" spans="1:29" s="36" customFormat="1" ht="34.5" customHeight="1" thickBot="1">
      <c r="A463" s="337" t="s">
        <v>44</v>
      </c>
      <c r="B463" s="338"/>
      <c r="C463" s="338"/>
      <c r="D463" s="150"/>
      <c r="E463" s="150"/>
      <c r="F463" s="150"/>
      <c r="G463" s="150"/>
      <c r="H463" s="150"/>
      <c r="I463" s="150">
        <f t="shared" si="208"/>
        <v>0</v>
      </c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1"/>
      <c r="Z463" s="152"/>
      <c r="AA463" s="154"/>
      <c r="AB463" s="34"/>
      <c r="AC463" s="280"/>
    </row>
    <row r="464" spans="1:29" s="36" customFormat="1" ht="15.75" customHeight="1">
      <c r="A464" s="23">
        <v>1</v>
      </c>
      <c r="B464" s="148"/>
      <c r="C464" s="198"/>
      <c r="D464" s="203"/>
      <c r="E464" s="193"/>
      <c r="F464" s="193"/>
      <c r="G464" s="193"/>
      <c r="H464" s="306">
        <f t="shared" si="207"/>
        <v>0</v>
      </c>
      <c r="I464" s="306">
        <f t="shared" si="208"/>
        <v>0</v>
      </c>
      <c r="J464" s="193"/>
      <c r="K464" s="193"/>
      <c r="L464" s="193"/>
      <c r="M464" s="306">
        <f t="shared" si="200"/>
        <v>0</v>
      </c>
      <c r="N464" s="306">
        <f t="shared" si="201"/>
        <v>0</v>
      </c>
      <c r="O464" s="193"/>
      <c r="P464" s="193"/>
      <c r="Q464" s="193"/>
      <c r="R464" s="306">
        <f t="shared" si="202"/>
        <v>0</v>
      </c>
      <c r="S464" s="306">
        <f t="shared" si="203"/>
        <v>0</v>
      </c>
      <c r="T464" s="193"/>
      <c r="U464" s="193"/>
      <c r="V464" s="193"/>
      <c r="W464" s="306">
        <f t="shared" si="204"/>
        <v>0</v>
      </c>
      <c r="X464" s="306">
        <f t="shared" si="205"/>
        <v>0</v>
      </c>
      <c r="Y464" s="312">
        <f t="shared" ref="Y464:Y473" si="212">H464+M464+R464+W464</f>
        <v>0</v>
      </c>
      <c r="Z464" s="220"/>
      <c r="AA464" s="307">
        <f t="shared" si="210"/>
        <v>0</v>
      </c>
      <c r="AB464" s="34"/>
      <c r="AC464" s="280"/>
    </row>
    <row r="465" spans="1:29" s="36" customFormat="1" ht="15.75" customHeight="1">
      <c r="A465" s="12">
        <v>2</v>
      </c>
      <c r="B465" s="100"/>
      <c r="C465" s="200"/>
      <c r="D465" s="201"/>
      <c r="E465" s="194"/>
      <c r="F465" s="194"/>
      <c r="G465" s="194"/>
      <c r="H465" s="308">
        <f t="shared" si="207"/>
        <v>0</v>
      </c>
      <c r="I465" s="308">
        <f t="shared" si="208"/>
        <v>0</v>
      </c>
      <c r="J465" s="194"/>
      <c r="K465" s="194"/>
      <c r="L465" s="194"/>
      <c r="M465" s="308">
        <f t="shared" si="200"/>
        <v>0</v>
      </c>
      <c r="N465" s="308">
        <f t="shared" si="201"/>
        <v>0</v>
      </c>
      <c r="O465" s="194"/>
      <c r="P465" s="194"/>
      <c r="Q465" s="194"/>
      <c r="R465" s="308">
        <f t="shared" si="202"/>
        <v>0</v>
      </c>
      <c r="S465" s="308">
        <f t="shared" si="203"/>
        <v>0</v>
      </c>
      <c r="T465" s="194"/>
      <c r="U465" s="194"/>
      <c r="V465" s="194"/>
      <c r="W465" s="306">
        <f t="shared" si="204"/>
        <v>0</v>
      </c>
      <c r="X465" s="308">
        <f t="shared" si="205"/>
        <v>0</v>
      </c>
      <c r="Y465" s="312">
        <f t="shared" si="212"/>
        <v>0</v>
      </c>
      <c r="Z465" s="221"/>
      <c r="AA465" s="309">
        <f t="shared" si="210"/>
        <v>0</v>
      </c>
      <c r="AB465" s="34"/>
      <c r="AC465" s="280"/>
    </row>
    <row r="466" spans="1:29" s="36" customFormat="1" ht="15.75" customHeight="1">
      <c r="A466" s="12">
        <v>3</v>
      </c>
      <c r="B466" s="100"/>
      <c r="C466" s="200"/>
      <c r="D466" s="201"/>
      <c r="E466" s="194"/>
      <c r="F466" s="194"/>
      <c r="G466" s="194"/>
      <c r="H466" s="308">
        <f t="shared" si="207"/>
        <v>0</v>
      </c>
      <c r="I466" s="308">
        <f t="shared" si="208"/>
        <v>0</v>
      </c>
      <c r="J466" s="194"/>
      <c r="K466" s="194"/>
      <c r="L466" s="194"/>
      <c r="M466" s="308">
        <f t="shared" si="200"/>
        <v>0</v>
      </c>
      <c r="N466" s="308">
        <f t="shared" si="201"/>
        <v>0</v>
      </c>
      <c r="O466" s="194"/>
      <c r="P466" s="194"/>
      <c r="Q466" s="194"/>
      <c r="R466" s="308">
        <f t="shared" si="202"/>
        <v>0</v>
      </c>
      <c r="S466" s="308">
        <f t="shared" si="203"/>
        <v>0</v>
      </c>
      <c r="T466" s="194"/>
      <c r="U466" s="194"/>
      <c r="V466" s="194"/>
      <c r="W466" s="306">
        <f t="shared" si="204"/>
        <v>0</v>
      </c>
      <c r="X466" s="308">
        <f t="shared" si="205"/>
        <v>0</v>
      </c>
      <c r="Y466" s="312">
        <f t="shared" si="212"/>
        <v>0</v>
      </c>
      <c r="Z466" s="221"/>
      <c r="AA466" s="309">
        <f t="shared" si="210"/>
        <v>0</v>
      </c>
      <c r="AB466" s="34"/>
      <c r="AC466" s="280"/>
    </row>
    <row r="467" spans="1:29" s="36" customFormat="1" ht="15.75" customHeight="1">
      <c r="A467" s="12">
        <v>4</v>
      </c>
      <c r="B467" s="100"/>
      <c r="C467" s="200"/>
      <c r="D467" s="201"/>
      <c r="E467" s="194"/>
      <c r="F467" s="194"/>
      <c r="G467" s="194"/>
      <c r="H467" s="308">
        <f t="shared" si="207"/>
        <v>0</v>
      </c>
      <c r="I467" s="308">
        <f t="shared" si="208"/>
        <v>0</v>
      </c>
      <c r="J467" s="194"/>
      <c r="K467" s="194"/>
      <c r="L467" s="194"/>
      <c r="M467" s="308">
        <f t="shared" si="200"/>
        <v>0</v>
      </c>
      <c r="N467" s="308">
        <f t="shared" si="201"/>
        <v>0</v>
      </c>
      <c r="O467" s="194"/>
      <c r="P467" s="194"/>
      <c r="Q467" s="194"/>
      <c r="R467" s="308">
        <f t="shared" si="202"/>
        <v>0</v>
      </c>
      <c r="S467" s="308">
        <f t="shared" si="203"/>
        <v>0</v>
      </c>
      <c r="T467" s="194"/>
      <c r="U467" s="194"/>
      <c r="V467" s="194"/>
      <c r="W467" s="306">
        <f t="shared" si="204"/>
        <v>0</v>
      </c>
      <c r="X467" s="308">
        <f t="shared" si="205"/>
        <v>0</v>
      </c>
      <c r="Y467" s="312">
        <f t="shared" si="212"/>
        <v>0</v>
      </c>
      <c r="Z467" s="221"/>
      <c r="AA467" s="309">
        <f t="shared" si="210"/>
        <v>0</v>
      </c>
      <c r="AB467" s="34"/>
      <c r="AC467" s="280"/>
    </row>
    <row r="468" spans="1:29" s="36" customFormat="1" ht="15.75" customHeight="1">
      <c r="A468" s="12">
        <v>5</v>
      </c>
      <c r="B468" s="100"/>
      <c r="C468" s="200"/>
      <c r="D468" s="201"/>
      <c r="E468" s="194"/>
      <c r="F468" s="194"/>
      <c r="G468" s="194"/>
      <c r="H468" s="308">
        <f t="shared" si="207"/>
        <v>0</v>
      </c>
      <c r="I468" s="308">
        <f t="shared" si="208"/>
        <v>0</v>
      </c>
      <c r="J468" s="194"/>
      <c r="K468" s="194"/>
      <c r="L468" s="194"/>
      <c r="M468" s="308">
        <f t="shared" si="200"/>
        <v>0</v>
      </c>
      <c r="N468" s="308">
        <f t="shared" si="201"/>
        <v>0</v>
      </c>
      <c r="O468" s="194"/>
      <c r="P468" s="194"/>
      <c r="Q468" s="194"/>
      <c r="R468" s="308">
        <f t="shared" si="202"/>
        <v>0</v>
      </c>
      <c r="S468" s="308">
        <f t="shared" si="203"/>
        <v>0</v>
      </c>
      <c r="T468" s="194"/>
      <c r="U468" s="194"/>
      <c r="V468" s="194"/>
      <c r="W468" s="306">
        <f t="shared" si="204"/>
        <v>0</v>
      </c>
      <c r="X468" s="308">
        <f t="shared" si="205"/>
        <v>0</v>
      </c>
      <c r="Y468" s="312">
        <f t="shared" si="212"/>
        <v>0</v>
      </c>
      <c r="Z468" s="221"/>
      <c r="AA468" s="309">
        <f t="shared" si="210"/>
        <v>0</v>
      </c>
      <c r="AB468" s="34"/>
      <c r="AC468" s="280"/>
    </row>
    <row r="469" spans="1:29" s="36" customFormat="1" ht="15.75" customHeight="1">
      <c r="A469" s="12">
        <v>6</v>
      </c>
      <c r="B469" s="100"/>
      <c r="C469" s="200"/>
      <c r="D469" s="201"/>
      <c r="E469" s="194"/>
      <c r="F469" s="194"/>
      <c r="G469" s="194"/>
      <c r="H469" s="308">
        <f t="shared" si="207"/>
        <v>0</v>
      </c>
      <c r="I469" s="308">
        <f t="shared" si="208"/>
        <v>0</v>
      </c>
      <c r="J469" s="194"/>
      <c r="K469" s="194"/>
      <c r="L469" s="194"/>
      <c r="M469" s="308">
        <f t="shared" si="200"/>
        <v>0</v>
      </c>
      <c r="N469" s="308">
        <f t="shared" si="201"/>
        <v>0</v>
      </c>
      <c r="O469" s="194"/>
      <c r="P469" s="194"/>
      <c r="Q469" s="194"/>
      <c r="R469" s="308">
        <f t="shared" si="202"/>
        <v>0</v>
      </c>
      <c r="S469" s="308">
        <f t="shared" si="203"/>
        <v>0</v>
      </c>
      <c r="T469" s="194"/>
      <c r="U469" s="194"/>
      <c r="V469" s="194"/>
      <c r="W469" s="306">
        <f t="shared" si="204"/>
        <v>0</v>
      </c>
      <c r="X469" s="308">
        <f t="shared" si="205"/>
        <v>0</v>
      </c>
      <c r="Y469" s="312">
        <f t="shared" si="212"/>
        <v>0</v>
      </c>
      <c r="Z469" s="221"/>
      <c r="AA469" s="309">
        <f t="shared" si="210"/>
        <v>0</v>
      </c>
      <c r="AB469" s="34"/>
      <c r="AC469" s="280"/>
    </row>
    <row r="470" spans="1:29" s="36" customFormat="1" ht="15.75" customHeight="1">
      <c r="A470" s="12">
        <v>7</v>
      </c>
      <c r="B470" s="100"/>
      <c r="C470" s="200"/>
      <c r="D470" s="218"/>
      <c r="E470" s="195"/>
      <c r="F470" s="195"/>
      <c r="G470" s="195"/>
      <c r="H470" s="308">
        <f t="shared" si="207"/>
        <v>0</v>
      </c>
      <c r="I470" s="308">
        <f t="shared" si="208"/>
        <v>0</v>
      </c>
      <c r="J470" s="195"/>
      <c r="K470" s="195"/>
      <c r="L470" s="195"/>
      <c r="M470" s="308">
        <f t="shared" si="200"/>
        <v>0</v>
      </c>
      <c r="N470" s="308">
        <f t="shared" si="201"/>
        <v>0</v>
      </c>
      <c r="O470" s="195"/>
      <c r="P470" s="195"/>
      <c r="Q470" s="195"/>
      <c r="R470" s="308">
        <f t="shared" si="202"/>
        <v>0</v>
      </c>
      <c r="S470" s="308">
        <f t="shared" si="203"/>
        <v>0</v>
      </c>
      <c r="T470" s="195"/>
      <c r="U470" s="195"/>
      <c r="V470" s="195"/>
      <c r="W470" s="306">
        <f t="shared" si="204"/>
        <v>0</v>
      </c>
      <c r="X470" s="308">
        <f t="shared" si="205"/>
        <v>0</v>
      </c>
      <c r="Y470" s="312">
        <f t="shared" si="212"/>
        <v>0</v>
      </c>
      <c r="Z470" s="222"/>
      <c r="AA470" s="309">
        <f t="shared" si="210"/>
        <v>0</v>
      </c>
      <c r="AB470" s="34"/>
      <c r="AC470" s="280"/>
    </row>
    <row r="471" spans="1:29" s="36" customFormat="1" ht="15.75" customHeight="1">
      <c r="A471" s="12">
        <v>8</v>
      </c>
      <c r="B471" s="100"/>
      <c r="C471" s="200"/>
      <c r="D471" s="218"/>
      <c r="E471" s="195"/>
      <c r="F471" s="195"/>
      <c r="G471" s="195"/>
      <c r="H471" s="308">
        <f t="shared" si="207"/>
        <v>0</v>
      </c>
      <c r="I471" s="308">
        <f t="shared" si="208"/>
        <v>0</v>
      </c>
      <c r="J471" s="195"/>
      <c r="K471" s="195"/>
      <c r="L471" s="195"/>
      <c r="M471" s="308">
        <f t="shared" si="200"/>
        <v>0</v>
      </c>
      <c r="N471" s="308">
        <f t="shared" si="201"/>
        <v>0</v>
      </c>
      <c r="O471" s="195"/>
      <c r="P471" s="195"/>
      <c r="Q471" s="195"/>
      <c r="R471" s="308">
        <f t="shared" si="202"/>
        <v>0</v>
      </c>
      <c r="S471" s="308">
        <f t="shared" si="203"/>
        <v>0</v>
      </c>
      <c r="T471" s="195"/>
      <c r="U471" s="195"/>
      <c r="V471" s="195"/>
      <c r="W471" s="306">
        <f t="shared" si="204"/>
        <v>0</v>
      </c>
      <c r="X471" s="308">
        <f t="shared" si="205"/>
        <v>0</v>
      </c>
      <c r="Y471" s="312">
        <f t="shared" si="212"/>
        <v>0</v>
      </c>
      <c r="Z471" s="222"/>
      <c r="AA471" s="309">
        <f t="shared" si="210"/>
        <v>0</v>
      </c>
      <c r="AB471" s="34"/>
      <c r="AC471" s="280"/>
    </row>
    <row r="472" spans="1:29" s="36" customFormat="1" ht="15.75" customHeight="1">
      <c r="A472" s="12">
        <v>9</v>
      </c>
      <c r="B472" s="100"/>
      <c r="C472" s="200"/>
      <c r="D472" s="218"/>
      <c r="E472" s="195"/>
      <c r="F472" s="195"/>
      <c r="G472" s="195"/>
      <c r="H472" s="308">
        <f t="shared" si="207"/>
        <v>0</v>
      </c>
      <c r="I472" s="308">
        <f t="shared" si="208"/>
        <v>0</v>
      </c>
      <c r="J472" s="195"/>
      <c r="K472" s="195"/>
      <c r="L472" s="195"/>
      <c r="M472" s="308">
        <f t="shared" si="200"/>
        <v>0</v>
      </c>
      <c r="N472" s="308">
        <f t="shared" si="201"/>
        <v>0</v>
      </c>
      <c r="O472" s="195"/>
      <c r="P472" s="195"/>
      <c r="Q472" s="195"/>
      <c r="R472" s="308">
        <f t="shared" si="202"/>
        <v>0</v>
      </c>
      <c r="S472" s="308">
        <f t="shared" si="203"/>
        <v>0</v>
      </c>
      <c r="T472" s="195"/>
      <c r="U472" s="195"/>
      <c r="V472" s="195"/>
      <c r="W472" s="306">
        <f t="shared" si="204"/>
        <v>0</v>
      </c>
      <c r="X472" s="308">
        <f t="shared" si="205"/>
        <v>0</v>
      </c>
      <c r="Y472" s="312">
        <f t="shared" si="212"/>
        <v>0</v>
      </c>
      <c r="Z472" s="222"/>
      <c r="AA472" s="309">
        <f t="shared" si="210"/>
        <v>0</v>
      </c>
      <c r="AB472" s="34"/>
      <c r="AC472" s="280"/>
    </row>
    <row r="473" spans="1:29" s="36" customFormat="1" ht="15.75" customHeight="1" thickBot="1">
      <c r="A473" s="14">
        <v>10</v>
      </c>
      <c r="B473" s="101"/>
      <c r="C473" s="204"/>
      <c r="D473" s="219"/>
      <c r="E473" s="195"/>
      <c r="F473" s="195"/>
      <c r="G473" s="195"/>
      <c r="H473" s="310">
        <f t="shared" si="207"/>
        <v>0</v>
      </c>
      <c r="I473" s="310">
        <f t="shared" si="208"/>
        <v>0</v>
      </c>
      <c r="J473" s="195"/>
      <c r="K473" s="195"/>
      <c r="L473" s="195"/>
      <c r="M473" s="310">
        <f t="shared" si="200"/>
        <v>0</v>
      </c>
      <c r="N473" s="310">
        <f t="shared" si="201"/>
        <v>0</v>
      </c>
      <c r="O473" s="195"/>
      <c r="P473" s="195"/>
      <c r="Q473" s="195"/>
      <c r="R473" s="310">
        <f t="shared" si="202"/>
        <v>0</v>
      </c>
      <c r="S473" s="310">
        <f t="shared" si="203"/>
        <v>0</v>
      </c>
      <c r="T473" s="195"/>
      <c r="U473" s="195"/>
      <c r="V473" s="195"/>
      <c r="W473" s="136">
        <f t="shared" si="204"/>
        <v>0</v>
      </c>
      <c r="X473" s="310">
        <f t="shared" si="205"/>
        <v>0</v>
      </c>
      <c r="Y473" s="313">
        <f t="shared" si="212"/>
        <v>0</v>
      </c>
      <c r="Z473" s="223"/>
      <c r="AA473" s="311">
        <f t="shared" si="210"/>
        <v>0</v>
      </c>
      <c r="AB473" s="34"/>
      <c r="AC473" s="280"/>
    </row>
    <row r="474" spans="1:29" s="36" customFormat="1" ht="34.5" customHeight="1" thickBot="1">
      <c r="A474" s="337" t="s">
        <v>45</v>
      </c>
      <c r="B474" s="338"/>
      <c r="C474" s="338"/>
      <c r="D474" s="150"/>
      <c r="E474" s="150"/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1"/>
      <c r="Z474" s="152"/>
      <c r="AA474" s="154"/>
      <c r="AB474" s="34"/>
      <c r="AC474" s="280"/>
    </row>
    <row r="475" spans="1:29" s="36" customFormat="1" ht="15.75" customHeight="1">
      <c r="A475" s="230">
        <v>1</v>
      </c>
      <c r="B475" s="224"/>
      <c r="C475" s="198" t="s">
        <v>8032</v>
      </c>
      <c r="D475" s="203" t="s">
        <v>7970</v>
      </c>
      <c r="E475" s="193">
        <v>21</v>
      </c>
      <c r="F475" s="193">
        <v>10</v>
      </c>
      <c r="G475" s="193">
        <v>5</v>
      </c>
      <c r="H475" s="306">
        <f t="shared" si="207"/>
        <v>36</v>
      </c>
      <c r="I475" s="306">
        <f t="shared" si="208"/>
        <v>3240</v>
      </c>
      <c r="J475" s="193">
        <v>1</v>
      </c>
      <c r="K475" s="193"/>
      <c r="L475" s="193">
        <v>5</v>
      </c>
      <c r="M475" s="306">
        <f t="shared" si="200"/>
        <v>6</v>
      </c>
      <c r="N475" s="306">
        <f t="shared" si="201"/>
        <v>540</v>
      </c>
      <c r="O475" s="193">
        <v>1</v>
      </c>
      <c r="P475" s="193"/>
      <c r="Q475" s="193">
        <v>5</v>
      </c>
      <c r="R475" s="306">
        <f t="shared" si="202"/>
        <v>6</v>
      </c>
      <c r="S475" s="306">
        <f t="shared" si="203"/>
        <v>540</v>
      </c>
      <c r="T475" s="193">
        <v>1</v>
      </c>
      <c r="U475" s="193"/>
      <c r="V475" s="193">
        <v>5</v>
      </c>
      <c r="W475" s="306">
        <f t="shared" si="204"/>
        <v>6</v>
      </c>
      <c r="X475" s="306">
        <f t="shared" si="205"/>
        <v>540</v>
      </c>
      <c r="Y475" s="312">
        <f t="shared" ref="Y475:Y484" si="213">H475+M475+R475+W475</f>
        <v>54</v>
      </c>
      <c r="Z475" s="220">
        <v>90</v>
      </c>
      <c r="AA475" s="307">
        <f t="shared" si="210"/>
        <v>4860</v>
      </c>
      <c r="AB475" s="34"/>
      <c r="AC475" s="280"/>
    </row>
    <row r="476" spans="1:29" s="36" customFormat="1" ht="15.75" customHeight="1">
      <c r="A476" s="231">
        <v>2</v>
      </c>
      <c r="B476" s="225"/>
      <c r="C476" s="200" t="s">
        <v>8033</v>
      </c>
      <c r="D476" s="201" t="s">
        <v>27</v>
      </c>
      <c r="E476" s="194"/>
      <c r="F476" s="194"/>
      <c r="G476" s="194">
        <v>3</v>
      </c>
      <c r="H476" s="308">
        <f t="shared" si="207"/>
        <v>3</v>
      </c>
      <c r="I476" s="308">
        <f t="shared" si="208"/>
        <v>450</v>
      </c>
      <c r="J476" s="194"/>
      <c r="K476" s="194"/>
      <c r="L476" s="194">
        <v>2</v>
      </c>
      <c r="M476" s="308">
        <f t="shared" si="200"/>
        <v>2</v>
      </c>
      <c r="N476" s="308">
        <f t="shared" si="201"/>
        <v>300</v>
      </c>
      <c r="O476" s="194"/>
      <c r="P476" s="194"/>
      <c r="Q476" s="194">
        <v>3</v>
      </c>
      <c r="R476" s="308">
        <f t="shared" si="202"/>
        <v>3</v>
      </c>
      <c r="S476" s="308">
        <f t="shared" si="203"/>
        <v>450</v>
      </c>
      <c r="T476" s="194"/>
      <c r="U476" s="194"/>
      <c r="V476" s="194">
        <v>2</v>
      </c>
      <c r="W476" s="306">
        <f t="shared" si="204"/>
        <v>2</v>
      </c>
      <c r="X476" s="308">
        <f t="shared" si="205"/>
        <v>300</v>
      </c>
      <c r="Y476" s="312">
        <f t="shared" si="213"/>
        <v>10</v>
      </c>
      <c r="Z476" s="221">
        <v>150</v>
      </c>
      <c r="AA476" s="309">
        <f t="shared" si="210"/>
        <v>1500</v>
      </c>
      <c r="AB476" s="34"/>
      <c r="AC476" s="280"/>
    </row>
    <row r="477" spans="1:29" s="36" customFormat="1" ht="15.75" customHeight="1">
      <c r="A477" s="231">
        <v>3</v>
      </c>
      <c r="B477" s="225"/>
      <c r="C477" s="200" t="s">
        <v>8034</v>
      </c>
      <c r="D477" s="201" t="s">
        <v>20</v>
      </c>
      <c r="E477" s="194"/>
      <c r="F477" s="194"/>
      <c r="G477" s="194">
        <v>5</v>
      </c>
      <c r="H477" s="308">
        <f t="shared" si="207"/>
        <v>5</v>
      </c>
      <c r="I477" s="308">
        <f t="shared" si="208"/>
        <v>90</v>
      </c>
      <c r="J477" s="194"/>
      <c r="K477" s="194"/>
      <c r="L477" s="194">
        <v>5</v>
      </c>
      <c r="M477" s="308">
        <f t="shared" si="200"/>
        <v>5</v>
      </c>
      <c r="N477" s="308">
        <f t="shared" si="201"/>
        <v>90</v>
      </c>
      <c r="O477" s="194"/>
      <c r="P477" s="194"/>
      <c r="Q477" s="194">
        <v>5</v>
      </c>
      <c r="R477" s="308">
        <f t="shared" si="202"/>
        <v>5</v>
      </c>
      <c r="S477" s="308">
        <f t="shared" si="203"/>
        <v>90</v>
      </c>
      <c r="T477" s="194"/>
      <c r="U477" s="194"/>
      <c r="V477" s="194">
        <v>5</v>
      </c>
      <c r="W477" s="306">
        <f t="shared" si="204"/>
        <v>5</v>
      </c>
      <c r="X477" s="308">
        <f t="shared" si="205"/>
        <v>90</v>
      </c>
      <c r="Y477" s="312">
        <f t="shared" si="213"/>
        <v>20</v>
      </c>
      <c r="Z477" s="221">
        <v>18</v>
      </c>
      <c r="AA477" s="309">
        <f t="shared" si="210"/>
        <v>360</v>
      </c>
      <c r="AB477" s="34"/>
      <c r="AC477" s="280"/>
    </row>
    <row r="478" spans="1:29" s="36" customFormat="1" ht="15.75" customHeight="1">
      <c r="A478" s="231">
        <v>4</v>
      </c>
      <c r="B478" s="225"/>
      <c r="C478" s="200"/>
      <c r="D478" s="201"/>
      <c r="E478" s="194"/>
      <c r="F478" s="194"/>
      <c r="G478" s="194"/>
      <c r="H478" s="308">
        <f t="shared" si="207"/>
        <v>0</v>
      </c>
      <c r="I478" s="308">
        <f t="shared" si="208"/>
        <v>0</v>
      </c>
      <c r="J478" s="194"/>
      <c r="K478" s="194"/>
      <c r="L478" s="194"/>
      <c r="M478" s="308">
        <f t="shared" si="200"/>
        <v>0</v>
      </c>
      <c r="N478" s="308">
        <f t="shared" si="201"/>
        <v>0</v>
      </c>
      <c r="O478" s="194"/>
      <c r="P478" s="194"/>
      <c r="Q478" s="194"/>
      <c r="R478" s="308">
        <f t="shared" si="202"/>
        <v>0</v>
      </c>
      <c r="S478" s="308">
        <f t="shared" si="203"/>
        <v>0</v>
      </c>
      <c r="T478" s="194"/>
      <c r="U478" s="194"/>
      <c r="V478" s="194"/>
      <c r="W478" s="306" t="s">
        <v>8016</v>
      </c>
      <c r="X478" s="308" t="e">
        <f t="shared" si="205"/>
        <v>#VALUE!</v>
      </c>
      <c r="Y478" s="312"/>
      <c r="Z478" s="221"/>
      <c r="AA478" s="309">
        <f t="shared" si="210"/>
        <v>0</v>
      </c>
      <c r="AB478" s="34"/>
      <c r="AC478" s="280"/>
    </row>
    <row r="479" spans="1:29" s="36" customFormat="1" ht="15.75" customHeight="1">
      <c r="A479" s="231">
        <v>5</v>
      </c>
      <c r="B479" s="225"/>
      <c r="C479" s="200"/>
      <c r="D479" s="201"/>
      <c r="E479" s="194"/>
      <c r="F479" s="194"/>
      <c r="G479" s="194"/>
      <c r="H479" s="308">
        <f t="shared" si="207"/>
        <v>0</v>
      </c>
      <c r="I479" s="308">
        <f t="shared" si="208"/>
        <v>0</v>
      </c>
      <c r="J479" s="194"/>
      <c r="K479" s="194"/>
      <c r="L479" s="194"/>
      <c r="M479" s="308">
        <f t="shared" si="200"/>
        <v>0</v>
      </c>
      <c r="N479" s="308">
        <f t="shared" si="201"/>
        <v>0</v>
      </c>
      <c r="O479" s="194"/>
      <c r="P479" s="194"/>
      <c r="Q479" s="194"/>
      <c r="R479" s="308">
        <f t="shared" si="202"/>
        <v>0</v>
      </c>
      <c r="S479" s="308">
        <f t="shared" si="203"/>
        <v>0</v>
      </c>
      <c r="T479" s="194"/>
      <c r="U479" s="194"/>
      <c r="V479" s="194"/>
      <c r="W479" s="306">
        <f t="shared" si="204"/>
        <v>0</v>
      </c>
      <c r="X479" s="308">
        <f t="shared" si="205"/>
        <v>0</v>
      </c>
      <c r="Y479" s="312">
        <f t="shared" si="213"/>
        <v>0</v>
      </c>
      <c r="Z479" s="221"/>
      <c r="AA479" s="309">
        <f t="shared" si="210"/>
        <v>0</v>
      </c>
      <c r="AB479" s="34"/>
      <c r="AC479" s="280"/>
    </row>
    <row r="480" spans="1:29" s="36" customFormat="1" ht="15.75" customHeight="1">
      <c r="A480" s="231">
        <v>6</v>
      </c>
      <c r="B480" s="225"/>
      <c r="C480" s="200"/>
      <c r="D480" s="201"/>
      <c r="E480" s="194"/>
      <c r="F480" s="194"/>
      <c r="G480" s="194"/>
      <c r="H480" s="308">
        <f t="shared" si="207"/>
        <v>0</v>
      </c>
      <c r="I480" s="308">
        <f t="shared" si="208"/>
        <v>0</v>
      </c>
      <c r="J480" s="194"/>
      <c r="K480" s="194"/>
      <c r="L480" s="194"/>
      <c r="M480" s="308">
        <f t="shared" si="200"/>
        <v>0</v>
      </c>
      <c r="N480" s="308">
        <f t="shared" si="201"/>
        <v>0</v>
      </c>
      <c r="O480" s="194"/>
      <c r="P480" s="194"/>
      <c r="Q480" s="194"/>
      <c r="R480" s="308">
        <f t="shared" si="202"/>
        <v>0</v>
      </c>
      <c r="S480" s="308">
        <f t="shared" si="203"/>
        <v>0</v>
      </c>
      <c r="T480" s="194"/>
      <c r="U480" s="194"/>
      <c r="V480" s="194"/>
      <c r="W480" s="306">
        <f t="shared" si="204"/>
        <v>0</v>
      </c>
      <c r="X480" s="308">
        <f t="shared" si="205"/>
        <v>0</v>
      </c>
      <c r="Y480" s="312">
        <f t="shared" si="213"/>
        <v>0</v>
      </c>
      <c r="Z480" s="221"/>
      <c r="AA480" s="309">
        <f t="shared" si="210"/>
        <v>0</v>
      </c>
      <c r="AB480" s="34"/>
      <c r="AC480" s="280"/>
    </row>
    <row r="481" spans="1:29" s="36" customFormat="1" ht="15.75" customHeight="1">
      <c r="A481" s="231">
        <v>7</v>
      </c>
      <c r="B481" s="225"/>
      <c r="C481" s="200"/>
      <c r="D481" s="218"/>
      <c r="E481" s="195"/>
      <c r="F481" s="195"/>
      <c r="G481" s="195"/>
      <c r="H481" s="308">
        <f t="shared" si="207"/>
        <v>0</v>
      </c>
      <c r="I481" s="308">
        <f t="shared" si="208"/>
        <v>0</v>
      </c>
      <c r="J481" s="195"/>
      <c r="K481" s="195"/>
      <c r="L481" s="195"/>
      <c r="M481" s="308">
        <f t="shared" si="200"/>
        <v>0</v>
      </c>
      <c r="N481" s="308">
        <f t="shared" si="201"/>
        <v>0</v>
      </c>
      <c r="O481" s="195"/>
      <c r="P481" s="195"/>
      <c r="Q481" s="195"/>
      <c r="R481" s="308">
        <f t="shared" si="202"/>
        <v>0</v>
      </c>
      <c r="S481" s="308">
        <f t="shared" si="203"/>
        <v>0</v>
      </c>
      <c r="T481" s="195"/>
      <c r="U481" s="195"/>
      <c r="V481" s="195"/>
      <c r="W481" s="306">
        <f t="shared" si="204"/>
        <v>0</v>
      </c>
      <c r="X481" s="308">
        <f t="shared" si="205"/>
        <v>0</v>
      </c>
      <c r="Y481" s="312">
        <f t="shared" si="213"/>
        <v>0</v>
      </c>
      <c r="Z481" s="222"/>
      <c r="AA481" s="309">
        <f t="shared" si="210"/>
        <v>0</v>
      </c>
      <c r="AB481" s="34"/>
      <c r="AC481" s="280"/>
    </row>
    <row r="482" spans="1:29" s="36" customFormat="1" ht="15.75" customHeight="1">
      <c r="A482" s="231">
        <v>8</v>
      </c>
      <c r="B482" s="225"/>
      <c r="C482" s="200"/>
      <c r="D482" s="218"/>
      <c r="E482" s="195"/>
      <c r="F482" s="195"/>
      <c r="G482" s="195"/>
      <c r="H482" s="308">
        <f t="shared" si="207"/>
        <v>0</v>
      </c>
      <c r="I482" s="308">
        <f t="shared" si="208"/>
        <v>0</v>
      </c>
      <c r="J482" s="195"/>
      <c r="K482" s="195"/>
      <c r="L482" s="195"/>
      <c r="M482" s="308">
        <f t="shared" si="200"/>
        <v>0</v>
      </c>
      <c r="N482" s="308">
        <f t="shared" si="201"/>
        <v>0</v>
      </c>
      <c r="O482" s="195"/>
      <c r="P482" s="195"/>
      <c r="Q482" s="195"/>
      <c r="R482" s="308">
        <f t="shared" si="202"/>
        <v>0</v>
      </c>
      <c r="S482" s="308">
        <f t="shared" si="203"/>
        <v>0</v>
      </c>
      <c r="T482" s="195"/>
      <c r="U482" s="195"/>
      <c r="V482" s="195"/>
      <c r="W482" s="306">
        <f t="shared" si="204"/>
        <v>0</v>
      </c>
      <c r="X482" s="308">
        <f t="shared" si="205"/>
        <v>0</v>
      </c>
      <c r="Y482" s="312">
        <f t="shared" si="213"/>
        <v>0</v>
      </c>
      <c r="Z482" s="222"/>
      <c r="AA482" s="309">
        <f t="shared" si="210"/>
        <v>0</v>
      </c>
      <c r="AB482" s="34"/>
      <c r="AC482" s="280"/>
    </row>
    <row r="483" spans="1:29" s="36" customFormat="1" ht="15.75" customHeight="1">
      <c r="A483" s="231">
        <v>9</v>
      </c>
      <c r="B483" s="225"/>
      <c r="C483" s="200"/>
      <c r="D483" s="218"/>
      <c r="E483" s="195"/>
      <c r="F483" s="195"/>
      <c r="G483" s="195"/>
      <c r="H483" s="308">
        <f t="shared" si="207"/>
        <v>0</v>
      </c>
      <c r="I483" s="308">
        <f t="shared" si="208"/>
        <v>0</v>
      </c>
      <c r="J483" s="195"/>
      <c r="K483" s="195"/>
      <c r="L483" s="195"/>
      <c r="M483" s="308">
        <f t="shared" si="200"/>
        <v>0</v>
      </c>
      <c r="N483" s="308">
        <f t="shared" si="201"/>
        <v>0</v>
      </c>
      <c r="O483" s="195"/>
      <c r="P483" s="195"/>
      <c r="Q483" s="195"/>
      <c r="R483" s="308">
        <f t="shared" si="202"/>
        <v>0</v>
      </c>
      <c r="S483" s="308">
        <f t="shared" si="203"/>
        <v>0</v>
      </c>
      <c r="T483" s="195"/>
      <c r="U483" s="195"/>
      <c r="V483" s="195"/>
      <c r="W483" s="306">
        <f t="shared" si="204"/>
        <v>0</v>
      </c>
      <c r="X483" s="308">
        <f t="shared" si="205"/>
        <v>0</v>
      </c>
      <c r="Y483" s="312">
        <f t="shared" si="213"/>
        <v>0</v>
      </c>
      <c r="Z483" s="222"/>
      <c r="AA483" s="309">
        <f t="shared" si="210"/>
        <v>0</v>
      </c>
      <c r="AB483" s="34"/>
      <c r="AC483" s="280"/>
    </row>
    <row r="484" spans="1:29" s="36" customFormat="1" ht="15.75" customHeight="1" thickBot="1">
      <c r="A484" s="232">
        <v>10</v>
      </c>
      <c r="B484" s="227"/>
      <c r="C484" s="204"/>
      <c r="D484" s="219"/>
      <c r="E484" s="195"/>
      <c r="F484" s="195"/>
      <c r="G484" s="195"/>
      <c r="H484" s="310">
        <f t="shared" si="207"/>
        <v>0</v>
      </c>
      <c r="I484" s="310">
        <f t="shared" si="208"/>
        <v>0</v>
      </c>
      <c r="J484" s="195"/>
      <c r="K484" s="195"/>
      <c r="L484" s="195"/>
      <c r="M484" s="310">
        <f t="shared" si="200"/>
        <v>0</v>
      </c>
      <c r="N484" s="310">
        <f t="shared" si="201"/>
        <v>0</v>
      </c>
      <c r="O484" s="195"/>
      <c r="P484" s="195"/>
      <c r="Q484" s="195"/>
      <c r="R484" s="310">
        <f t="shared" si="202"/>
        <v>0</v>
      </c>
      <c r="S484" s="310">
        <f t="shared" si="203"/>
        <v>0</v>
      </c>
      <c r="T484" s="195"/>
      <c r="U484" s="195"/>
      <c r="V484" s="195"/>
      <c r="W484" s="136">
        <f t="shared" si="204"/>
        <v>0</v>
      </c>
      <c r="X484" s="310">
        <f t="shared" si="205"/>
        <v>0</v>
      </c>
      <c r="Y484" s="313">
        <f t="shared" si="213"/>
        <v>0</v>
      </c>
      <c r="Z484" s="223"/>
      <c r="AA484" s="311">
        <f t="shared" si="210"/>
        <v>0</v>
      </c>
      <c r="AB484" s="34"/>
      <c r="AC484" s="280"/>
    </row>
    <row r="485" spans="1:29" s="36" customFormat="1" ht="34.5" customHeight="1" thickBot="1">
      <c r="A485" s="337" t="s">
        <v>46</v>
      </c>
      <c r="B485" s="338"/>
      <c r="C485" s="338"/>
      <c r="D485" s="150"/>
      <c r="E485" s="150"/>
      <c r="F485" s="150"/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  <c r="W485" s="150"/>
      <c r="X485" s="150"/>
      <c r="Y485" s="151"/>
      <c r="Z485" s="152"/>
      <c r="AA485" s="153"/>
      <c r="AB485" s="34"/>
      <c r="AC485" s="280"/>
    </row>
    <row r="486" spans="1:29" s="36" customFormat="1" ht="15.75" customHeight="1">
      <c r="A486" s="230">
        <v>1</v>
      </c>
      <c r="B486" s="224"/>
      <c r="C486" s="198" t="s">
        <v>7995</v>
      </c>
      <c r="D486" s="203" t="s">
        <v>7952</v>
      </c>
      <c r="E486" s="193">
        <f>605+50</f>
        <v>655</v>
      </c>
      <c r="F486" s="193">
        <v>60</v>
      </c>
      <c r="G486" s="193"/>
      <c r="H486" s="306">
        <f t="shared" ref="H486:H549" si="214">SUM(E486:G486)</f>
        <v>715</v>
      </c>
      <c r="I486" s="306">
        <f t="shared" si="208"/>
        <v>10725</v>
      </c>
      <c r="J486" s="193">
        <v>155</v>
      </c>
      <c r="K486" s="193"/>
      <c r="L486" s="193"/>
      <c r="M486" s="306">
        <f t="shared" ref="M486:M549" si="215">SUM(J486:L486)</f>
        <v>155</v>
      </c>
      <c r="N486" s="306">
        <f t="shared" si="201"/>
        <v>2325</v>
      </c>
      <c r="O486" s="193">
        <v>155</v>
      </c>
      <c r="P486" s="193"/>
      <c r="Q486" s="193"/>
      <c r="R486" s="306">
        <f t="shared" ref="R486:R549" si="216">SUM(O486:Q486)</f>
        <v>155</v>
      </c>
      <c r="S486" s="306">
        <f t="shared" si="203"/>
        <v>2325</v>
      </c>
      <c r="T486" s="193">
        <v>155</v>
      </c>
      <c r="U486" s="193"/>
      <c r="V486" s="193"/>
      <c r="W486" s="306">
        <f t="shared" ref="W486:W549" si="217">SUM(T486:V486)</f>
        <v>155</v>
      </c>
      <c r="X486" s="306">
        <f t="shared" si="205"/>
        <v>2325</v>
      </c>
      <c r="Y486" s="312">
        <f t="shared" ref="Y486:Y495" si="218">H486+M486+R486+W486</f>
        <v>1180</v>
      </c>
      <c r="Z486" s="220">
        <v>15</v>
      </c>
      <c r="AA486" s="307">
        <f t="shared" si="210"/>
        <v>17700</v>
      </c>
      <c r="AB486" s="34"/>
      <c r="AC486" s="280"/>
    </row>
    <row r="487" spans="1:29" s="36" customFormat="1" ht="15.75" customHeight="1">
      <c r="A487" s="231">
        <v>2</v>
      </c>
      <c r="B487" s="225"/>
      <c r="C487" s="200" t="s">
        <v>7996</v>
      </c>
      <c r="D487" s="201" t="s">
        <v>29</v>
      </c>
      <c r="E487" s="194">
        <v>20</v>
      </c>
      <c r="F487" s="194"/>
      <c r="G487" s="194"/>
      <c r="H487" s="308">
        <f t="shared" si="214"/>
        <v>20</v>
      </c>
      <c r="I487" s="308">
        <f t="shared" si="208"/>
        <v>3000</v>
      </c>
      <c r="J487" s="194"/>
      <c r="K487" s="194"/>
      <c r="L487" s="194"/>
      <c r="M487" s="308">
        <f t="shared" si="215"/>
        <v>0</v>
      </c>
      <c r="N487" s="308">
        <f t="shared" si="201"/>
        <v>0</v>
      </c>
      <c r="O487" s="194"/>
      <c r="P487" s="194"/>
      <c r="Q487" s="194"/>
      <c r="R487" s="308">
        <f t="shared" si="216"/>
        <v>0</v>
      </c>
      <c r="S487" s="308">
        <f t="shared" si="203"/>
        <v>0</v>
      </c>
      <c r="T487" s="194"/>
      <c r="U487" s="194"/>
      <c r="V487" s="194"/>
      <c r="W487" s="306">
        <f t="shared" si="217"/>
        <v>0</v>
      </c>
      <c r="X487" s="308">
        <f t="shared" si="205"/>
        <v>0</v>
      </c>
      <c r="Y487" s="312">
        <f t="shared" si="218"/>
        <v>20</v>
      </c>
      <c r="Z487" s="221">
        <v>150</v>
      </c>
      <c r="AA487" s="309">
        <f t="shared" si="210"/>
        <v>3000</v>
      </c>
      <c r="AB487" s="34"/>
      <c r="AC487" s="280"/>
    </row>
    <row r="488" spans="1:29" s="36" customFormat="1" ht="15.75" customHeight="1">
      <c r="A488" s="231">
        <v>3</v>
      </c>
      <c r="B488" s="225"/>
      <c r="C488" s="200" t="s">
        <v>7997</v>
      </c>
      <c r="D488" s="201" t="s">
        <v>29</v>
      </c>
      <c r="E488" s="194">
        <v>20</v>
      </c>
      <c r="F488" s="194"/>
      <c r="G488" s="194"/>
      <c r="H488" s="308">
        <f t="shared" si="214"/>
        <v>20</v>
      </c>
      <c r="I488" s="308">
        <f t="shared" si="208"/>
        <v>3000</v>
      </c>
      <c r="J488" s="194"/>
      <c r="K488" s="194"/>
      <c r="L488" s="194"/>
      <c r="M488" s="308">
        <f t="shared" si="215"/>
        <v>0</v>
      </c>
      <c r="N488" s="308">
        <f t="shared" ref="N488:N495" si="219">M488*Z488</f>
        <v>0</v>
      </c>
      <c r="O488" s="194"/>
      <c r="P488" s="194"/>
      <c r="Q488" s="194"/>
      <c r="R488" s="308">
        <f t="shared" si="216"/>
        <v>0</v>
      </c>
      <c r="S488" s="308">
        <f t="shared" ref="S488:S550" si="220">R488*Z488</f>
        <v>0</v>
      </c>
      <c r="T488" s="194"/>
      <c r="U488" s="194"/>
      <c r="V488" s="194"/>
      <c r="W488" s="306">
        <f t="shared" si="217"/>
        <v>0</v>
      </c>
      <c r="X488" s="308">
        <f t="shared" ref="X488:X550" si="221">W488*Z488</f>
        <v>0</v>
      </c>
      <c r="Y488" s="312">
        <f t="shared" si="218"/>
        <v>20</v>
      </c>
      <c r="Z488" s="221">
        <v>150</v>
      </c>
      <c r="AA488" s="309">
        <f t="shared" si="210"/>
        <v>3000</v>
      </c>
      <c r="AB488" s="34"/>
      <c r="AC488" s="280"/>
    </row>
    <row r="489" spans="1:29" s="36" customFormat="1" ht="15.75" customHeight="1">
      <c r="A489" s="231">
        <v>4</v>
      </c>
      <c r="B489" s="225"/>
      <c r="C489" s="200" t="s">
        <v>7998</v>
      </c>
      <c r="D489" s="201" t="s">
        <v>29</v>
      </c>
      <c r="E489" s="194">
        <v>20</v>
      </c>
      <c r="F489" s="194"/>
      <c r="G489" s="194"/>
      <c r="H489" s="308">
        <f t="shared" si="214"/>
        <v>20</v>
      </c>
      <c r="I489" s="308">
        <f t="shared" si="208"/>
        <v>3000</v>
      </c>
      <c r="J489" s="194"/>
      <c r="K489" s="194"/>
      <c r="L489" s="194"/>
      <c r="M489" s="308">
        <f t="shared" si="215"/>
        <v>0</v>
      </c>
      <c r="N489" s="308">
        <f t="shared" si="219"/>
        <v>0</v>
      </c>
      <c r="O489" s="194"/>
      <c r="P489" s="194"/>
      <c r="Q489" s="194"/>
      <c r="R489" s="308">
        <f t="shared" si="216"/>
        <v>0</v>
      </c>
      <c r="S489" s="308">
        <f t="shared" si="220"/>
        <v>0</v>
      </c>
      <c r="T489" s="194"/>
      <c r="U489" s="194"/>
      <c r="V489" s="194"/>
      <c r="W489" s="306">
        <f t="shared" si="217"/>
        <v>0</v>
      </c>
      <c r="X489" s="308">
        <f t="shared" si="221"/>
        <v>0</v>
      </c>
      <c r="Y489" s="312">
        <f t="shared" si="218"/>
        <v>20</v>
      </c>
      <c r="Z489" s="221">
        <v>150</v>
      </c>
      <c r="AA489" s="309">
        <f t="shared" si="210"/>
        <v>3000</v>
      </c>
      <c r="AB489" s="34"/>
      <c r="AC489" s="280"/>
    </row>
    <row r="490" spans="1:29" s="36" customFormat="1" ht="15.75" customHeight="1">
      <c r="A490" s="231">
        <v>5</v>
      </c>
      <c r="B490" s="225"/>
      <c r="C490" s="200" t="s">
        <v>7999</v>
      </c>
      <c r="D490" s="201" t="s">
        <v>29</v>
      </c>
      <c r="E490" s="194">
        <v>20</v>
      </c>
      <c r="F490" s="194"/>
      <c r="G490" s="194"/>
      <c r="H490" s="308">
        <f t="shared" si="214"/>
        <v>20</v>
      </c>
      <c r="I490" s="308">
        <f t="shared" si="208"/>
        <v>3000</v>
      </c>
      <c r="J490" s="194"/>
      <c r="K490" s="194"/>
      <c r="L490" s="194"/>
      <c r="M490" s="308">
        <f t="shared" si="215"/>
        <v>0</v>
      </c>
      <c r="N490" s="308">
        <f t="shared" si="219"/>
        <v>0</v>
      </c>
      <c r="O490" s="194"/>
      <c r="P490" s="194"/>
      <c r="Q490" s="194"/>
      <c r="R490" s="308">
        <f t="shared" si="216"/>
        <v>0</v>
      </c>
      <c r="S490" s="308">
        <f t="shared" si="220"/>
        <v>0</v>
      </c>
      <c r="T490" s="194"/>
      <c r="U490" s="194"/>
      <c r="V490" s="194"/>
      <c r="W490" s="306">
        <f t="shared" si="217"/>
        <v>0</v>
      </c>
      <c r="X490" s="308">
        <f t="shared" si="221"/>
        <v>0</v>
      </c>
      <c r="Y490" s="312">
        <f t="shared" si="218"/>
        <v>20</v>
      </c>
      <c r="Z490" s="221">
        <v>150</v>
      </c>
      <c r="AA490" s="309">
        <f t="shared" si="210"/>
        <v>3000</v>
      </c>
      <c r="AB490" s="34"/>
      <c r="AC490" s="280"/>
    </row>
    <row r="491" spans="1:29" s="36" customFormat="1" ht="15.75" customHeight="1">
      <c r="A491" s="231">
        <v>6</v>
      </c>
      <c r="B491" s="225"/>
      <c r="C491" s="200" t="s">
        <v>8009</v>
      </c>
      <c r="D491" s="201" t="s">
        <v>7943</v>
      </c>
      <c r="E491" s="194">
        <v>15</v>
      </c>
      <c r="F491" s="194">
        <v>25</v>
      </c>
      <c r="G491" s="194"/>
      <c r="H491" s="308">
        <f t="shared" si="214"/>
        <v>40</v>
      </c>
      <c r="I491" s="308">
        <f t="shared" si="208"/>
        <v>4000</v>
      </c>
      <c r="J491" s="194">
        <v>10</v>
      </c>
      <c r="K491" s="194"/>
      <c r="L491" s="194"/>
      <c r="M491" s="308">
        <f t="shared" si="215"/>
        <v>10</v>
      </c>
      <c r="N491" s="308">
        <f t="shared" si="219"/>
        <v>1000</v>
      </c>
      <c r="O491" s="194">
        <v>30</v>
      </c>
      <c r="P491" s="194"/>
      <c r="Q491" s="194">
        <v>30</v>
      </c>
      <c r="R491" s="308">
        <f t="shared" si="216"/>
        <v>60</v>
      </c>
      <c r="S491" s="308">
        <f t="shared" si="220"/>
        <v>6000</v>
      </c>
      <c r="T491" s="194">
        <v>20</v>
      </c>
      <c r="U491" s="194"/>
      <c r="V491" s="194">
        <v>20</v>
      </c>
      <c r="W491" s="306">
        <f t="shared" si="217"/>
        <v>40</v>
      </c>
      <c r="X491" s="308">
        <f t="shared" si="221"/>
        <v>4000</v>
      </c>
      <c r="Y491" s="312">
        <f t="shared" si="218"/>
        <v>150</v>
      </c>
      <c r="Z491" s="221">
        <v>100</v>
      </c>
      <c r="AA491" s="309">
        <f t="shared" si="210"/>
        <v>15000</v>
      </c>
      <c r="AB491" s="34"/>
      <c r="AC491" s="280"/>
    </row>
    <row r="492" spans="1:29" s="36" customFormat="1" ht="15.75" customHeight="1">
      <c r="A492" s="231">
        <v>7</v>
      </c>
      <c r="B492" s="225"/>
      <c r="C492" s="200" t="s">
        <v>8010</v>
      </c>
      <c r="D492" s="218" t="s">
        <v>7943</v>
      </c>
      <c r="E492" s="195">
        <v>10</v>
      </c>
      <c r="F492" s="195">
        <v>25</v>
      </c>
      <c r="G492" s="195"/>
      <c r="H492" s="308">
        <f t="shared" si="214"/>
        <v>35</v>
      </c>
      <c r="I492" s="308">
        <f t="shared" si="208"/>
        <v>3675</v>
      </c>
      <c r="J492" s="195">
        <v>10</v>
      </c>
      <c r="K492" s="195"/>
      <c r="L492" s="195">
        <v>10</v>
      </c>
      <c r="M492" s="308">
        <f t="shared" si="215"/>
        <v>20</v>
      </c>
      <c r="N492" s="308">
        <f t="shared" si="219"/>
        <v>2100</v>
      </c>
      <c r="O492" s="195">
        <v>30</v>
      </c>
      <c r="P492" s="195"/>
      <c r="Q492" s="195">
        <v>30</v>
      </c>
      <c r="R492" s="308">
        <f t="shared" si="216"/>
        <v>60</v>
      </c>
      <c r="S492" s="308">
        <f t="shared" si="220"/>
        <v>6300</v>
      </c>
      <c r="T492" s="195">
        <v>20</v>
      </c>
      <c r="U492" s="195"/>
      <c r="V492" s="195">
        <v>20</v>
      </c>
      <c r="W492" s="306">
        <f t="shared" si="217"/>
        <v>40</v>
      </c>
      <c r="X492" s="308">
        <f t="shared" si="221"/>
        <v>4200</v>
      </c>
      <c r="Y492" s="312">
        <f t="shared" si="218"/>
        <v>155</v>
      </c>
      <c r="Z492" s="222">
        <v>105</v>
      </c>
      <c r="AA492" s="309">
        <f t="shared" si="210"/>
        <v>16275</v>
      </c>
      <c r="AB492" s="34"/>
      <c r="AC492" s="280"/>
    </row>
    <row r="493" spans="1:29" s="36" customFormat="1" ht="15.75" customHeight="1">
      <c r="A493" s="231">
        <v>8</v>
      </c>
      <c r="B493" s="225"/>
      <c r="C493" s="200" t="s">
        <v>8011</v>
      </c>
      <c r="D493" s="218" t="s">
        <v>23</v>
      </c>
      <c r="E493" s="195">
        <v>50</v>
      </c>
      <c r="F493" s="195">
        <v>50</v>
      </c>
      <c r="G493" s="195">
        <v>100</v>
      </c>
      <c r="H493" s="308">
        <f t="shared" si="214"/>
        <v>200</v>
      </c>
      <c r="I493" s="308">
        <f t="shared" si="208"/>
        <v>50000</v>
      </c>
      <c r="J493" s="195">
        <v>50</v>
      </c>
      <c r="K493" s="195"/>
      <c r="L493" s="195">
        <v>50</v>
      </c>
      <c r="M493" s="308">
        <f t="shared" si="215"/>
        <v>100</v>
      </c>
      <c r="N493" s="308">
        <f t="shared" si="219"/>
        <v>25000</v>
      </c>
      <c r="O493" s="195">
        <v>50</v>
      </c>
      <c r="P493" s="195"/>
      <c r="Q493" s="195">
        <v>50</v>
      </c>
      <c r="R493" s="308">
        <f t="shared" si="216"/>
        <v>100</v>
      </c>
      <c r="S493" s="308">
        <f t="shared" si="220"/>
        <v>25000</v>
      </c>
      <c r="T493" s="195">
        <v>50</v>
      </c>
      <c r="U493" s="195"/>
      <c r="V493" s="195">
        <v>50</v>
      </c>
      <c r="W493" s="306">
        <f t="shared" si="217"/>
        <v>100</v>
      </c>
      <c r="X493" s="308">
        <f t="shared" si="221"/>
        <v>25000</v>
      </c>
      <c r="Y493" s="312">
        <f t="shared" si="218"/>
        <v>500</v>
      </c>
      <c r="Z493" s="222">
        <v>250</v>
      </c>
      <c r="AA493" s="309">
        <f t="shared" si="210"/>
        <v>125000</v>
      </c>
      <c r="AB493" s="34"/>
      <c r="AC493" s="280"/>
    </row>
    <row r="494" spans="1:29" s="36" customFormat="1" ht="15.75" customHeight="1">
      <c r="A494" s="231">
        <v>9</v>
      </c>
      <c r="B494" s="225"/>
      <c r="C494" s="200" t="s">
        <v>8012</v>
      </c>
      <c r="D494" s="218" t="s">
        <v>7943</v>
      </c>
      <c r="E494" s="195"/>
      <c r="F494" s="195">
        <v>10</v>
      </c>
      <c r="G494" s="195">
        <v>10</v>
      </c>
      <c r="H494" s="308">
        <f t="shared" si="214"/>
        <v>20</v>
      </c>
      <c r="I494" s="308">
        <f t="shared" si="208"/>
        <v>500</v>
      </c>
      <c r="J494" s="195">
        <v>5</v>
      </c>
      <c r="K494" s="195"/>
      <c r="L494" s="195">
        <v>5</v>
      </c>
      <c r="M494" s="308">
        <f t="shared" si="215"/>
        <v>10</v>
      </c>
      <c r="N494" s="308">
        <f t="shared" si="219"/>
        <v>250</v>
      </c>
      <c r="O494" s="195">
        <v>10</v>
      </c>
      <c r="P494" s="195"/>
      <c r="Q494" s="195">
        <v>10</v>
      </c>
      <c r="R494" s="308">
        <f t="shared" si="216"/>
        <v>20</v>
      </c>
      <c r="S494" s="308">
        <f t="shared" si="220"/>
        <v>500</v>
      </c>
      <c r="T494" s="195"/>
      <c r="U494" s="195"/>
      <c r="V494" s="195"/>
      <c r="W494" s="306">
        <f t="shared" si="217"/>
        <v>0</v>
      </c>
      <c r="X494" s="308">
        <f t="shared" si="221"/>
        <v>0</v>
      </c>
      <c r="Y494" s="312">
        <f t="shared" si="218"/>
        <v>50</v>
      </c>
      <c r="Z494" s="222">
        <v>25</v>
      </c>
      <c r="AA494" s="309">
        <f t="shared" si="210"/>
        <v>1250</v>
      </c>
      <c r="AB494" s="34"/>
      <c r="AC494" s="280"/>
    </row>
    <row r="495" spans="1:29" s="36" customFormat="1" ht="15.75" customHeight="1" thickBot="1">
      <c r="A495" s="232">
        <v>10</v>
      </c>
      <c r="B495" s="227"/>
      <c r="C495" s="200" t="s">
        <v>8013</v>
      </c>
      <c r="D495" s="219" t="s">
        <v>7943</v>
      </c>
      <c r="E495" s="195"/>
      <c r="F495" s="195">
        <v>10</v>
      </c>
      <c r="G495" s="195">
        <v>10</v>
      </c>
      <c r="H495" s="310">
        <f t="shared" si="214"/>
        <v>20</v>
      </c>
      <c r="I495" s="310">
        <f t="shared" si="208"/>
        <v>500</v>
      </c>
      <c r="J495" s="195">
        <v>5</v>
      </c>
      <c r="K495" s="195"/>
      <c r="L495" s="195">
        <v>5</v>
      </c>
      <c r="M495" s="310">
        <f t="shared" si="215"/>
        <v>10</v>
      </c>
      <c r="N495" s="310">
        <f t="shared" si="219"/>
        <v>250</v>
      </c>
      <c r="O495" s="195">
        <v>10</v>
      </c>
      <c r="P495" s="195"/>
      <c r="Q495" s="195">
        <v>10</v>
      </c>
      <c r="R495" s="310">
        <f t="shared" si="216"/>
        <v>20</v>
      </c>
      <c r="S495" s="310">
        <f t="shared" si="220"/>
        <v>500</v>
      </c>
      <c r="T495" s="195"/>
      <c r="U495" s="195"/>
      <c r="V495" s="195"/>
      <c r="W495" s="136">
        <f t="shared" si="217"/>
        <v>0</v>
      </c>
      <c r="X495" s="310">
        <f t="shared" si="221"/>
        <v>0</v>
      </c>
      <c r="Y495" s="313">
        <f t="shared" si="218"/>
        <v>50</v>
      </c>
      <c r="Z495" s="223">
        <v>25</v>
      </c>
      <c r="AA495" s="311">
        <f t="shared" si="210"/>
        <v>1250</v>
      </c>
      <c r="AB495" s="34"/>
      <c r="AC495" s="280"/>
    </row>
    <row r="496" spans="1:29" s="36" customFormat="1" ht="34.5" customHeight="1" thickBot="1">
      <c r="A496" s="337" t="s">
        <v>47</v>
      </c>
      <c r="B496" s="338"/>
      <c r="C496" s="338"/>
      <c r="D496" s="150"/>
      <c r="E496" s="150"/>
      <c r="F496" s="150"/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1"/>
      <c r="Z496" s="152"/>
      <c r="AA496" s="153"/>
      <c r="AB496" s="34"/>
      <c r="AC496" s="280"/>
    </row>
    <row r="497" spans="1:29" s="36" customFormat="1" ht="15.75" customHeight="1">
      <c r="A497" s="230">
        <v>1</v>
      </c>
      <c r="B497" s="224"/>
      <c r="C497" s="198"/>
      <c r="D497" s="203"/>
      <c r="E497" s="193"/>
      <c r="F497" s="193"/>
      <c r="G497" s="193"/>
      <c r="H497" s="306">
        <f t="shared" si="214"/>
        <v>0</v>
      </c>
      <c r="I497" s="306" t="e">
        <f t="shared" ref="I497:I550" si="222">H497*Z497</f>
        <v>#VALUE!</v>
      </c>
      <c r="J497" s="193"/>
      <c r="K497" s="193"/>
      <c r="L497" s="193"/>
      <c r="M497" s="306">
        <f t="shared" si="215"/>
        <v>0</v>
      </c>
      <c r="N497" s="306" t="e">
        <f t="shared" ref="N497:N506" si="223">M497*Z497</f>
        <v>#VALUE!</v>
      </c>
      <c r="O497" s="193"/>
      <c r="P497" s="193"/>
      <c r="Q497" s="193"/>
      <c r="R497" s="306">
        <f t="shared" si="216"/>
        <v>0</v>
      </c>
      <c r="S497" s="306" t="e">
        <f t="shared" si="220"/>
        <v>#VALUE!</v>
      </c>
      <c r="T497" s="193"/>
      <c r="U497" s="193"/>
      <c r="V497" s="193"/>
      <c r="W497" s="306">
        <f t="shared" si="217"/>
        <v>0</v>
      </c>
      <c r="X497" s="306" t="e">
        <f t="shared" si="221"/>
        <v>#VALUE!</v>
      </c>
      <c r="Y497" s="312">
        <f t="shared" ref="Y497:Y506" si="224">H497+M497+R497+W497</f>
        <v>0</v>
      </c>
      <c r="Z497" s="220" t="s">
        <v>8014</v>
      </c>
      <c r="AA497" s="307"/>
      <c r="AB497" s="34"/>
      <c r="AC497" s="280"/>
    </row>
    <row r="498" spans="1:29" s="36" customFormat="1" ht="15.75" customHeight="1">
      <c r="A498" s="231">
        <v>2</v>
      </c>
      <c r="B498" s="225"/>
      <c r="C498" s="200"/>
      <c r="D498" s="201"/>
      <c r="E498" s="194"/>
      <c r="F498" s="194"/>
      <c r="G498" s="194"/>
      <c r="H498" s="308">
        <f t="shared" si="214"/>
        <v>0</v>
      </c>
      <c r="I498" s="308">
        <f t="shared" si="222"/>
        <v>0</v>
      </c>
      <c r="J498" s="194"/>
      <c r="K498" s="194"/>
      <c r="L498" s="194"/>
      <c r="M498" s="308">
        <f t="shared" si="215"/>
        <v>0</v>
      </c>
      <c r="N498" s="308">
        <f t="shared" si="223"/>
        <v>0</v>
      </c>
      <c r="O498" s="194"/>
      <c r="P498" s="194"/>
      <c r="Q498" s="194"/>
      <c r="R498" s="308">
        <f t="shared" si="216"/>
        <v>0</v>
      </c>
      <c r="S498" s="308">
        <f t="shared" si="220"/>
        <v>0</v>
      </c>
      <c r="T498" s="194"/>
      <c r="U498" s="194"/>
      <c r="V498" s="194"/>
      <c r="W498" s="306">
        <f t="shared" si="217"/>
        <v>0</v>
      </c>
      <c r="X498" s="308">
        <f t="shared" si="221"/>
        <v>0</v>
      </c>
      <c r="Y498" s="312">
        <f t="shared" si="224"/>
        <v>0</v>
      </c>
      <c r="Z498" s="221"/>
      <c r="AA498" s="309">
        <f t="shared" si="210"/>
        <v>0</v>
      </c>
      <c r="AB498" s="34"/>
      <c r="AC498" s="280"/>
    </row>
    <row r="499" spans="1:29" s="36" customFormat="1" ht="15.75" customHeight="1">
      <c r="A499" s="231">
        <v>3</v>
      </c>
      <c r="B499" s="225"/>
      <c r="C499" s="200"/>
      <c r="D499" s="201"/>
      <c r="E499" s="194"/>
      <c r="F499" s="194"/>
      <c r="G499" s="194"/>
      <c r="H499" s="308">
        <f t="shared" si="214"/>
        <v>0</v>
      </c>
      <c r="I499" s="308">
        <f t="shared" si="222"/>
        <v>0</v>
      </c>
      <c r="J499" s="194"/>
      <c r="K499" s="194"/>
      <c r="L499" s="194"/>
      <c r="M499" s="308">
        <f t="shared" si="215"/>
        <v>0</v>
      </c>
      <c r="N499" s="308">
        <f t="shared" si="223"/>
        <v>0</v>
      </c>
      <c r="O499" s="194"/>
      <c r="P499" s="194"/>
      <c r="Q499" s="194"/>
      <c r="R499" s="308">
        <f t="shared" si="216"/>
        <v>0</v>
      </c>
      <c r="S499" s="308">
        <f t="shared" si="220"/>
        <v>0</v>
      </c>
      <c r="T499" s="194"/>
      <c r="U499" s="194"/>
      <c r="V499" s="194"/>
      <c r="W499" s="306">
        <f t="shared" si="217"/>
        <v>0</v>
      </c>
      <c r="X499" s="308">
        <f t="shared" si="221"/>
        <v>0</v>
      </c>
      <c r="Y499" s="312">
        <f t="shared" si="224"/>
        <v>0</v>
      </c>
      <c r="Z499" s="221"/>
      <c r="AA499" s="309">
        <f t="shared" si="210"/>
        <v>0</v>
      </c>
      <c r="AB499" s="34"/>
      <c r="AC499" s="280"/>
    </row>
    <row r="500" spans="1:29" s="36" customFormat="1" ht="15.75" customHeight="1">
      <c r="A500" s="231">
        <v>4</v>
      </c>
      <c r="B500" s="225"/>
      <c r="C500" s="200"/>
      <c r="D500" s="201"/>
      <c r="E500" s="194"/>
      <c r="F500" s="194"/>
      <c r="G500" s="194"/>
      <c r="H500" s="308">
        <f t="shared" si="214"/>
        <v>0</v>
      </c>
      <c r="I500" s="308">
        <f t="shared" si="222"/>
        <v>0</v>
      </c>
      <c r="J500" s="194"/>
      <c r="K500" s="194"/>
      <c r="L500" s="194"/>
      <c r="M500" s="308">
        <f t="shared" si="215"/>
        <v>0</v>
      </c>
      <c r="N500" s="308">
        <f t="shared" si="223"/>
        <v>0</v>
      </c>
      <c r="O500" s="194"/>
      <c r="P500" s="194"/>
      <c r="Q500" s="194"/>
      <c r="R500" s="308">
        <f t="shared" si="216"/>
        <v>0</v>
      </c>
      <c r="S500" s="308">
        <f t="shared" si="220"/>
        <v>0</v>
      </c>
      <c r="T500" s="194"/>
      <c r="U500" s="194"/>
      <c r="V500" s="194"/>
      <c r="W500" s="306">
        <f t="shared" si="217"/>
        <v>0</v>
      </c>
      <c r="X500" s="308">
        <f t="shared" si="221"/>
        <v>0</v>
      </c>
      <c r="Y500" s="312">
        <f t="shared" si="224"/>
        <v>0</v>
      </c>
      <c r="Z500" s="221"/>
      <c r="AA500" s="309">
        <f t="shared" si="210"/>
        <v>0</v>
      </c>
      <c r="AB500" s="34"/>
      <c r="AC500" s="280"/>
    </row>
    <row r="501" spans="1:29" s="36" customFormat="1" ht="15.75" customHeight="1">
      <c r="A501" s="231">
        <v>5</v>
      </c>
      <c r="B501" s="225"/>
      <c r="C501" s="200"/>
      <c r="D501" s="201"/>
      <c r="E501" s="194"/>
      <c r="F501" s="194"/>
      <c r="G501" s="194"/>
      <c r="H501" s="308">
        <f t="shared" si="214"/>
        <v>0</v>
      </c>
      <c r="I501" s="308">
        <f t="shared" si="222"/>
        <v>0</v>
      </c>
      <c r="J501" s="194"/>
      <c r="K501" s="194"/>
      <c r="L501" s="194"/>
      <c r="M501" s="308">
        <f t="shared" si="215"/>
        <v>0</v>
      </c>
      <c r="N501" s="308">
        <f t="shared" si="223"/>
        <v>0</v>
      </c>
      <c r="O501" s="194"/>
      <c r="P501" s="194"/>
      <c r="Q501" s="194"/>
      <c r="R501" s="308">
        <f t="shared" si="216"/>
        <v>0</v>
      </c>
      <c r="S501" s="308">
        <f t="shared" si="220"/>
        <v>0</v>
      </c>
      <c r="T501" s="194"/>
      <c r="U501" s="194"/>
      <c r="V501" s="194"/>
      <c r="W501" s="306">
        <f t="shared" si="217"/>
        <v>0</v>
      </c>
      <c r="X501" s="308">
        <f t="shared" si="221"/>
        <v>0</v>
      </c>
      <c r="Y501" s="312">
        <f t="shared" si="224"/>
        <v>0</v>
      </c>
      <c r="Z501" s="221"/>
      <c r="AA501" s="309">
        <f t="shared" si="210"/>
        <v>0</v>
      </c>
      <c r="AB501" s="34"/>
      <c r="AC501" s="280"/>
    </row>
    <row r="502" spans="1:29" s="36" customFormat="1" ht="15.75" customHeight="1">
      <c r="A502" s="231">
        <v>6</v>
      </c>
      <c r="B502" s="225"/>
      <c r="C502" s="200"/>
      <c r="D502" s="201"/>
      <c r="E502" s="194"/>
      <c r="F502" s="194"/>
      <c r="G502" s="194"/>
      <c r="H502" s="308">
        <f t="shared" si="214"/>
        <v>0</v>
      </c>
      <c r="I502" s="308">
        <f t="shared" si="222"/>
        <v>0</v>
      </c>
      <c r="J502" s="194"/>
      <c r="K502" s="194"/>
      <c r="L502" s="194"/>
      <c r="M502" s="308">
        <f t="shared" si="215"/>
        <v>0</v>
      </c>
      <c r="N502" s="308">
        <f t="shared" si="223"/>
        <v>0</v>
      </c>
      <c r="O502" s="194"/>
      <c r="P502" s="194"/>
      <c r="Q502" s="194"/>
      <c r="R502" s="308">
        <f t="shared" si="216"/>
        <v>0</v>
      </c>
      <c r="S502" s="308">
        <f t="shared" si="220"/>
        <v>0</v>
      </c>
      <c r="T502" s="194"/>
      <c r="U502" s="194"/>
      <c r="V502" s="194"/>
      <c r="W502" s="306">
        <f t="shared" si="217"/>
        <v>0</v>
      </c>
      <c r="X502" s="308">
        <f t="shared" si="221"/>
        <v>0</v>
      </c>
      <c r="Y502" s="312">
        <f t="shared" si="224"/>
        <v>0</v>
      </c>
      <c r="Z502" s="221"/>
      <c r="AA502" s="309">
        <f t="shared" si="210"/>
        <v>0</v>
      </c>
      <c r="AB502" s="34"/>
      <c r="AC502" s="280"/>
    </row>
    <row r="503" spans="1:29" s="36" customFormat="1" ht="15.75" customHeight="1">
      <c r="A503" s="231">
        <v>7</v>
      </c>
      <c r="B503" s="225"/>
      <c r="C503" s="200"/>
      <c r="D503" s="218"/>
      <c r="E503" s="195"/>
      <c r="F503" s="195"/>
      <c r="G503" s="195"/>
      <c r="H503" s="308">
        <f t="shared" si="214"/>
        <v>0</v>
      </c>
      <c r="I503" s="308">
        <f t="shared" si="222"/>
        <v>0</v>
      </c>
      <c r="J503" s="195"/>
      <c r="K503" s="195"/>
      <c r="L503" s="195"/>
      <c r="M503" s="308">
        <f t="shared" si="215"/>
        <v>0</v>
      </c>
      <c r="N503" s="308">
        <f t="shared" si="223"/>
        <v>0</v>
      </c>
      <c r="O503" s="195"/>
      <c r="P503" s="195"/>
      <c r="Q503" s="195"/>
      <c r="R503" s="308">
        <f t="shared" si="216"/>
        <v>0</v>
      </c>
      <c r="S503" s="308">
        <f t="shared" si="220"/>
        <v>0</v>
      </c>
      <c r="T503" s="195"/>
      <c r="U503" s="195"/>
      <c r="V503" s="195"/>
      <c r="W503" s="306">
        <f t="shared" si="217"/>
        <v>0</v>
      </c>
      <c r="X503" s="308">
        <f t="shared" si="221"/>
        <v>0</v>
      </c>
      <c r="Y503" s="312">
        <f t="shared" si="224"/>
        <v>0</v>
      </c>
      <c r="Z503" s="222"/>
      <c r="AA503" s="309">
        <f t="shared" si="210"/>
        <v>0</v>
      </c>
      <c r="AB503" s="34"/>
      <c r="AC503" s="280"/>
    </row>
    <row r="504" spans="1:29" s="36" customFormat="1" ht="15.75" customHeight="1">
      <c r="A504" s="231">
        <v>8</v>
      </c>
      <c r="B504" s="225"/>
      <c r="C504" s="200"/>
      <c r="D504" s="218"/>
      <c r="E504" s="195"/>
      <c r="F504" s="195"/>
      <c r="G504" s="195"/>
      <c r="H504" s="308">
        <f t="shared" si="214"/>
        <v>0</v>
      </c>
      <c r="I504" s="308">
        <f t="shared" si="222"/>
        <v>0</v>
      </c>
      <c r="J504" s="195"/>
      <c r="K504" s="195"/>
      <c r="L504" s="195"/>
      <c r="M504" s="308">
        <f t="shared" si="215"/>
        <v>0</v>
      </c>
      <c r="N504" s="308">
        <f t="shared" si="223"/>
        <v>0</v>
      </c>
      <c r="O504" s="195"/>
      <c r="P504" s="195"/>
      <c r="Q504" s="195"/>
      <c r="R504" s="308">
        <f t="shared" si="216"/>
        <v>0</v>
      </c>
      <c r="S504" s="308">
        <f t="shared" si="220"/>
        <v>0</v>
      </c>
      <c r="T504" s="195"/>
      <c r="U504" s="195"/>
      <c r="V504" s="195"/>
      <c r="W504" s="306">
        <f t="shared" si="217"/>
        <v>0</v>
      </c>
      <c r="X504" s="308">
        <f t="shared" si="221"/>
        <v>0</v>
      </c>
      <c r="Y504" s="312">
        <f t="shared" si="224"/>
        <v>0</v>
      </c>
      <c r="Z504" s="222"/>
      <c r="AA504" s="309">
        <f t="shared" si="210"/>
        <v>0</v>
      </c>
      <c r="AB504" s="34"/>
      <c r="AC504" s="280"/>
    </row>
    <row r="505" spans="1:29" s="36" customFormat="1" ht="15.75" customHeight="1">
      <c r="A505" s="231">
        <v>9</v>
      </c>
      <c r="B505" s="225"/>
      <c r="C505" s="200"/>
      <c r="D505" s="218"/>
      <c r="E505" s="195"/>
      <c r="F505" s="195"/>
      <c r="G505" s="195"/>
      <c r="H505" s="308">
        <f t="shared" si="214"/>
        <v>0</v>
      </c>
      <c r="I505" s="308">
        <f t="shared" si="222"/>
        <v>0</v>
      </c>
      <c r="J505" s="195"/>
      <c r="K505" s="195"/>
      <c r="L505" s="195"/>
      <c r="M505" s="308">
        <f t="shared" si="215"/>
        <v>0</v>
      </c>
      <c r="N505" s="308">
        <f t="shared" si="223"/>
        <v>0</v>
      </c>
      <c r="O505" s="195"/>
      <c r="P505" s="195"/>
      <c r="Q505" s="195"/>
      <c r="R505" s="308">
        <f t="shared" si="216"/>
        <v>0</v>
      </c>
      <c r="S505" s="308">
        <f t="shared" si="220"/>
        <v>0</v>
      </c>
      <c r="T505" s="195"/>
      <c r="U505" s="195"/>
      <c r="V505" s="195"/>
      <c r="W505" s="306">
        <f t="shared" si="217"/>
        <v>0</v>
      </c>
      <c r="X505" s="308">
        <f t="shared" si="221"/>
        <v>0</v>
      </c>
      <c r="Y505" s="312">
        <f t="shared" si="224"/>
        <v>0</v>
      </c>
      <c r="Z505" s="222"/>
      <c r="AA505" s="309">
        <f t="shared" si="210"/>
        <v>0</v>
      </c>
      <c r="AB505" s="34"/>
      <c r="AC505" s="280"/>
    </row>
    <row r="506" spans="1:29" s="36" customFormat="1" ht="15.75" customHeight="1" thickBot="1">
      <c r="A506" s="226">
        <v>10</v>
      </c>
      <c r="B506" s="227"/>
      <c r="C506" s="204"/>
      <c r="D506" s="219"/>
      <c r="E506" s="195"/>
      <c r="F506" s="195"/>
      <c r="G506" s="195"/>
      <c r="H506" s="310">
        <f t="shared" si="214"/>
        <v>0</v>
      </c>
      <c r="I506" s="310">
        <f t="shared" si="222"/>
        <v>0</v>
      </c>
      <c r="J506" s="195"/>
      <c r="K506" s="195"/>
      <c r="L506" s="195"/>
      <c r="M506" s="310">
        <f t="shared" si="215"/>
        <v>0</v>
      </c>
      <c r="N506" s="310">
        <f t="shared" si="223"/>
        <v>0</v>
      </c>
      <c r="O506" s="195"/>
      <c r="P506" s="195"/>
      <c r="Q506" s="195"/>
      <c r="R506" s="310">
        <f t="shared" si="216"/>
        <v>0</v>
      </c>
      <c r="S506" s="310">
        <f t="shared" si="220"/>
        <v>0</v>
      </c>
      <c r="T506" s="195"/>
      <c r="U506" s="195"/>
      <c r="V506" s="195"/>
      <c r="W506" s="136">
        <f t="shared" si="217"/>
        <v>0</v>
      </c>
      <c r="X506" s="310">
        <f t="shared" si="221"/>
        <v>0</v>
      </c>
      <c r="Y506" s="313">
        <f t="shared" si="224"/>
        <v>0</v>
      </c>
      <c r="Z506" s="223"/>
      <c r="AA506" s="311">
        <f t="shared" si="210"/>
        <v>0</v>
      </c>
      <c r="AB506" s="34"/>
      <c r="AC506" s="280"/>
    </row>
    <row r="507" spans="1:29" s="36" customFormat="1" ht="34.5" customHeight="1" thickBot="1">
      <c r="A507" s="337" t="s">
        <v>48</v>
      </c>
      <c r="B507" s="338"/>
      <c r="C507" s="338"/>
      <c r="D507" s="150"/>
      <c r="E507" s="150"/>
      <c r="F507" s="150"/>
      <c r="G507" s="150"/>
      <c r="H507" s="150"/>
      <c r="I507" s="150"/>
      <c r="J507" s="150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1"/>
      <c r="Z507" s="152"/>
      <c r="AA507" s="153"/>
      <c r="AB507" s="34"/>
      <c r="AC507" s="280"/>
    </row>
    <row r="508" spans="1:29" s="36" customFormat="1" ht="15.75" customHeight="1">
      <c r="A508" s="230">
        <v>1</v>
      </c>
      <c r="B508" s="224"/>
      <c r="C508" s="198" t="s">
        <v>8049</v>
      </c>
      <c r="D508" s="203" t="s">
        <v>7952</v>
      </c>
      <c r="E508" s="193">
        <v>10</v>
      </c>
      <c r="F508" s="193"/>
      <c r="G508" s="193"/>
      <c r="H508" s="306">
        <f t="shared" si="214"/>
        <v>10</v>
      </c>
      <c r="I508" s="306">
        <f t="shared" si="222"/>
        <v>15000</v>
      </c>
      <c r="J508" s="193"/>
      <c r="K508" s="193"/>
      <c r="L508" s="193"/>
      <c r="M508" s="306">
        <f t="shared" si="215"/>
        <v>0</v>
      </c>
      <c r="N508" s="306">
        <f t="shared" ref="N508:N517" si="225">M508*Z508</f>
        <v>0</v>
      </c>
      <c r="O508" s="193"/>
      <c r="P508" s="193"/>
      <c r="Q508" s="193"/>
      <c r="R508" s="306">
        <f t="shared" si="216"/>
        <v>0</v>
      </c>
      <c r="S508" s="306">
        <f t="shared" si="220"/>
        <v>0</v>
      </c>
      <c r="T508" s="193"/>
      <c r="U508" s="193"/>
      <c r="V508" s="193"/>
      <c r="W508" s="306">
        <f t="shared" si="217"/>
        <v>0</v>
      </c>
      <c r="X508" s="306">
        <f t="shared" si="221"/>
        <v>0</v>
      </c>
      <c r="Y508" s="312">
        <f t="shared" ref="Y508:Y517" si="226">H508+M508+R508+W508</f>
        <v>10</v>
      </c>
      <c r="Z508" s="220">
        <v>1500</v>
      </c>
      <c r="AA508" s="307">
        <f t="shared" si="210"/>
        <v>15000</v>
      </c>
      <c r="AB508" s="34"/>
      <c r="AC508" s="280"/>
    </row>
    <row r="509" spans="1:29" s="36" customFormat="1" ht="15.75" customHeight="1">
      <c r="A509" s="231">
        <v>2</v>
      </c>
      <c r="B509" s="225"/>
      <c r="C509" s="200" t="s">
        <v>8050</v>
      </c>
      <c r="D509" s="201" t="s">
        <v>7942</v>
      </c>
      <c r="E509" s="194">
        <v>15</v>
      </c>
      <c r="F509" s="194"/>
      <c r="G509" s="194"/>
      <c r="H509" s="308">
        <f t="shared" si="214"/>
        <v>15</v>
      </c>
      <c r="I509" s="308">
        <f t="shared" si="222"/>
        <v>750</v>
      </c>
      <c r="J509" s="194"/>
      <c r="K509" s="194"/>
      <c r="L509" s="194"/>
      <c r="M509" s="308">
        <f t="shared" si="215"/>
        <v>0</v>
      </c>
      <c r="N509" s="308">
        <f t="shared" si="225"/>
        <v>0</v>
      </c>
      <c r="O509" s="194"/>
      <c r="P509" s="194"/>
      <c r="Q509" s="194"/>
      <c r="R509" s="308">
        <f t="shared" si="216"/>
        <v>0</v>
      </c>
      <c r="S509" s="308">
        <f t="shared" si="220"/>
        <v>0</v>
      </c>
      <c r="T509" s="194"/>
      <c r="U509" s="194"/>
      <c r="V509" s="194"/>
      <c r="W509" s="306">
        <f t="shared" si="217"/>
        <v>0</v>
      </c>
      <c r="X509" s="308">
        <f t="shared" si="221"/>
        <v>0</v>
      </c>
      <c r="Y509" s="312">
        <f t="shared" si="226"/>
        <v>15</v>
      </c>
      <c r="Z509" s="221">
        <v>50</v>
      </c>
      <c r="AA509" s="309">
        <f t="shared" ref="AA509:AA550" si="227">Y509*Z509</f>
        <v>750</v>
      </c>
      <c r="AB509" s="34"/>
      <c r="AC509" s="280"/>
    </row>
    <row r="510" spans="1:29" s="36" customFormat="1" ht="15.75" customHeight="1">
      <c r="A510" s="231">
        <v>3</v>
      </c>
      <c r="B510" s="225"/>
      <c r="C510" s="200"/>
      <c r="D510" s="201"/>
      <c r="E510" s="194"/>
      <c r="F510" s="194"/>
      <c r="G510" s="194"/>
      <c r="H510" s="308">
        <f t="shared" si="214"/>
        <v>0</v>
      </c>
      <c r="I510" s="308">
        <f t="shared" si="222"/>
        <v>0</v>
      </c>
      <c r="J510" s="194"/>
      <c r="K510" s="194"/>
      <c r="L510" s="194"/>
      <c r="M510" s="308">
        <f t="shared" si="215"/>
        <v>0</v>
      </c>
      <c r="N510" s="308">
        <f t="shared" si="225"/>
        <v>0</v>
      </c>
      <c r="O510" s="194"/>
      <c r="P510" s="194"/>
      <c r="Q510" s="194"/>
      <c r="R510" s="308">
        <f t="shared" si="216"/>
        <v>0</v>
      </c>
      <c r="S510" s="308">
        <f t="shared" si="220"/>
        <v>0</v>
      </c>
      <c r="T510" s="194"/>
      <c r="U510" s="194"/>
      <c r="V510" s="194"/>
      <c r="W510" s="306">
        <f t="shared" si="217"/>
        <v>0</v>
      </c>
      <c r="X510" s="308">
        <f t="shared" si="221"/>
        <v>0</v>
      </c>
      <c r="Y510" s="312">
        <f t="shared" si="226"/>
        <v>0</v>
      </c>
      <c r="Z510" s="221"/>
      <c r="AA510" s="309">
        <f t="shared" si="227"/>
        <v>0</v>
      </c>
      <c r="AB510" s="34"/>
      <c r="AC510" s="280"/>
    </row>
    <row r="511" spans="1:29" s="36" customFormat="1" ht="15.75" customHeight="1">
      <c r="A511" s="231">
        <v>4</v>
      </c>
      <c r="B511" s="225"/>
      <c r="C511" s="200"/>
      <c r="D511" s="201"/>
      <c r="E511" s="194"/>
      <c r="F511" s="194"/>
      <c r="G511" s="194"/>
      <c r="H511" s="308">
        <f t="shared" si="214"/>
        <v>0</v>
      </c>
      <c r="I511" s="308">
        <f t="shared" si="222"/>
        <v>0</v>
      </c>
      <c r="J511" s="194"/>
      <c r="K511" s="194"/>
      <c r="L511" s="194"/>
      <c r="M511" s="308">
        <f t="shared" si="215"/>
        <v>0</v>
      </c>
      <c r="N511" s="308">
        <f t="shared" si="225"/>
        <v>0</v>
      </c>
      <c r="O511" s="194"/>
      <c r="P511" s="194"/>
      <c r="Q511" s="194"/>
      <c r="R511" s="308">
        <f t="shared" si="216"/>
        <v>0</v>
      </c>
      <c r="S511" s="308">
        <f t="shared" si="220"/>
        <v>0</v>
      </c>
      <c r="T511" s="194"/>
      <c r="U511" s="194"/>
      <c r="V511" s="194"/>
      <c r="W511" s="306">
        <f t="shared" si="217"/>
        <v>0</v>
      </c>
      <c r="X511" s="308">
        <f t="shared" si="221"/>
        <v>0</v>
      </c>
      <c r="Y511" s="312">
        <f t="shared" si="226"/>
        <v>0</v>
      </c>
      <c r="Z511" s="221"/>
      <c r="AA511" s="309">
        <f t="shared" si="227"/>
        <v>0</v>
      </c>
      <c r="AB511" s="34"/>
      <c r="AC511" s="280"/>
    </row>
    <row r="512" spans="1:29" s="36" customFormat="1" ht="15.75" customHeight="1">
      <c r="A512" s="231">
        <v>5</v>
      </c>
      <c r="B512" s="225"/>
      <c r="C512" s="200"/>
      <c r="D512" s="201"/>
      <c r="E512" s="194"/>
      <c r="F512" s="194"/>
      <c r="G512" s="194"/>
      <c r="H512" s="308">
        <f t="shared" si="214"/>
        <v>0</v>
      </c>
      <c r="I512" s="308">
        <f t="shared" si="222"/>
        <v>0</v>
      </c>
      <c r="J512" s="194"/>
      <c r="K512" s="194"/>
      <c r="L512" s="194"/>
      <c r="M512" s="308">
        <f t="shared" si="215"/>
        <v>0</v>
      </c>
      <c r="N512" s="308">
        <f t="shared" si="225"/>
        <v>0</v>
      </c>
      <c r="O512" s="194"/>
      <c r="P512" s="194"/>
      <c r="Q512" s="194"/>
      <c r="R512" s="308">
        <f t="shared" si="216"/>
        <v>0</v>
      </c>
      <c r="S512" s="308">
        <f t="shared" si="220"/>
        <v>0</v>
      </c>
      <c r="T512" s="194"/>
      <c r="U512" s="194"/>
      <c r="V512" s="194"/>
      <c r="W512" s="306">
        <f t="shared" si="217"/>
        <v>0</v>
      </c>
      <c r="X512" s="308">
        <f t="shared" si="221"/>
        <v>0</v>
      </c>
      <c r="Y512" s="312">
        <f t="shared" si="226"/>
        <v>0</v>
      </c>
      <c r="Z512" s="221"/>
      <c r="AA512" s="309">
        <f t="shared" si="227"/>
        <v>0</v>
      </c>
      <c r="AB512" s="34"/>
      <c r="AC512" s="280"/>
    </row>
    <row r="513" spans="1:29" s="36" customFormat="1" ht="15.75" customHeight="1">
      <c r="A513" s="231">
        <v>6</v>
      </c>
      <c r="B513" s="225"/>
      <c r="C513" s="200"/>
      <c r="D513" s="201"/>
      <c r="E513" s="194"/>
      <c r="F513" s="194"/>
      <c r="G513" s="194"/>
      <c r="H513" s="308">
        <f t="shared" si="214"/>
        <v>0</v>
      </c>
      <c r="I513" s="308">
        <f t="shared" si="222"/>
        <v>0</v>
      </c>
      <c r="J513" s="194"/>
      <c r="K513" s="194"/>
      <c r="L513" s="194"/>
      <c r="M513" s="308">
        <f t="shared" si="215"/>
        <v>0</v>
      </c>
      <c r="N513" s="308">
        <f t="shared" si="225"/>
        <v>0</v>
      </c>
      <c r="O513" s="194"/>
      <c r="P513" s="194"/>
      <c r="Q513" s="194"/>
      <c r="R513" s="308">
        <f t="shared" si="216"/>
        <v>0</v>
      </c>
      <c r="S513" s="308">
        <f t="shared" si="220"/>
        <v>0</v>
      </c>
      <c r="T513" s="194"/>
      <c r="U513" s="194"/>
      <c r="V513" s="194"/>
      <c r="W513" s="306">
        <f t="shared" si="217"/>
        <v>0</v>
      </c>
      <c r="X513" s="308">
        <f t="shared" si="221"/>
        <v>0</v>
      </c>
      <c r="Y513" s="312">
        <f t="shared" si="226"/>
        <v>0</v>
      </c>
      <c r="Z513" s="221"/>
      <c r="AA513" s="309">
        <f t="shared" si="227"/>
        <v>0</v>
      </c>
      <c r="AB513" s="34"/>
      <c r="AC513" s="280"/>
    </row>
    <row r="514" spans="1:29" s="36" customFormat="1" ht="15.75" customHeight="1">
      <c r="A514" s="231">
        <v>7</v>
      </c>
      <c r="B514" s="225"/>
      <c r="C514" s="200"/>
      <c r="D514" s="218"/>
      <c r="E514" s="195"/>
      <c r="F514" s="195"/>
      <c r="G514" s="195"/>
      <c r="H514" s="308">
        <f t="shared" si="214"/>
        <v>0</v>
      </c>
      <c r="I514" s="308">
        <f t="shared" si="222"/>
        <v>0</v>
      </c>
      <c r="J514" s="195"/>
      <c r="K514" s="195"/>
      <c r="L514" s="195"/>
      <c r="M514" s="308">
        <f t="shared" si="215"/>
        <v>0</v>
      </c>
      <c r="N514" s="308">
        <f t="shared" si="225"/>
        <v>0</v>
      </c>
      <c r="O514" s="195"/>
      <c r="P514" s="195"/>
      <c r="Q514" s="195"/>
      <c r="R514" s="308">
        <f t="shared" si="216"/>
        <v>0</v>
      </c>
      <c r="S514" s="308">
        <f t="shared" si="220"/>
        <v>0</v>
      </c>
      <c r="T514" s="195"/>
      <c r="U514" s="195"/>
      <c r="V514" s="195"/>
      <c r="W514" s="306">
        <f t="shared" si="217"/>
        <v>0</v>
      </c>
      <c r="X514" s="308">
        <f t="shared" si="221"/>
        <v>0</v>
      </c>
      <c r="Y514" s="312">
        <f t="shared" si="226"/>
        <v>0</v>
      </c>
      <c r="Z514" s="222"/>
      <c r="AA514" s="309">
        <f t="shared" si="227"/>
        <v>0</v>
      </c>
      <c r="AB514" s="34"/>
      <c r="AC514" s="280"/>
    </row>
    <row r="515" spans="1:29" s="36" customFormat="1" ht="15.75" customHeight="1">
      <c r="A515" s="231">
        <v>8</v>
      </c>
      <c r="B515" s="225"/>
      <c r="C515" s="200"/>
      <c r="D515" s="218"/>
      <c r="E515" s="195"/>
      <c r="F515" s="195"/>
      <c r="G515" s="195"/>
      <c r="H515" s="308">
        <f t="shared" si="214"/>
        <v>0</v>
      </c>
      <c r="I515" s="308">
        <f t="shared" si="222"/>
        <v>0</v>
      </c>
      <c r="J515" s="195"/>
      <c r="K515" s="195"/>
      <c r="L515" s="195"/>
      <c r="M515" s="308">
        <f t="shared" si="215"/>
        <v>0</v>
      </c>
      <c r="N515" s="308">
        <f t="shared" si="225"/>
        <v>0</v>
      </c>
      <c r="O515" s="195"/>
      <c r="P515" s="195"/>
      <c r="Q515" s="195"/>
      <c r="R515" s="308">
        <f t="shared" si="216"/>
        <v>0</v>
      </c>
      <c r="S515" s="308">
        <f t="shared" si="220"/>
        <v>0</v>
      </c>
      <c r="T515" s="195"/>
      <c r="U515" s="195"/>
      <c r="V515" s="195"/>
      <c r="W515" s="306">
        <f t="shared" si="217"/>
        <v>0</v>
      </c>
      <c r="X515" s="308">
        <f t="shared" si="221"/>
        <v>0</v>
      </c>
      <c r="Y515" s="312">
        <f t="shared" si="226"/>
        <v>0</v>
      </c>
      <c r="Z515" s="222"/>
      <c r="AA515" s="309">
        <f t="shared" si="227"/>
        <v>0</v>
      </c>
      <c r="AB515" s="34"/>
      <c r="AC515" s="280"/>
    </row>
    <row r="516" spans="1:29" s="36" customFormat="1" ht="15.75" customHeight="1">
      <c r="A516" s="231">
        <v>9</v>
      </c>
      <c r="B516" s="225"/>
      <c r="C516" s="200"/>
      <c r="D516" s="218"/>
      <c r="E516" s="195"/>
      <c r="F516" s="195"/>
      <c r="G516" s="195"/>
      <c r="H516" s="308">
        <f t="shared" si="214"/>
        <v>0</v>
      </c>
      <c r="I516" s="308">
        <f t="shared" si="222"/>
        <v>0</v>
      </c>
      <c r="J516" s="195"/>
      <c r="K516" s="195"/>
      <c r="L516" s="195"/>
      <c r="M516" s="308">
        <f t="shared" si="215"/>
        <v>0</v>
      </c>
      <c r="N516" s="308">
        <f t="shared" si="225"/>
        <v>0</v>
      </c>
      <c r="O516" s="195"/>
      <c r="P516" s="195"/>
      <c r="Q516" s="195"/>
      <c r="R516" s="308">
        <f t="shared" si="216"/>
        <v>0</v>
      </c>
      <c r="S516" s="308">
        <f t="shared" si="220"/>
        <v>0</v>
      </c>
      <c r="T516" s="195"/>
      <c r="U516" s="195"/>
      <c r="V516" s="195"/>
      <c r="W516" s="306">
        <f t="shared" si="217"/>
        <v>0</v>
      </c>
      <c r="X516" s="308">
        <f t="shared" si="221"/>
        <v>0</v>
      </c>
      <c r="Y516" s="312">
        <f t="shared" si="226"/>
        <v>0</v>
      </c>
      <c r="Z516" s="222"/>
      <c r="AA516" s="309">
        <f t="shared" si="227"/>
        <v>0</v>
      </c>
      <c r="AB516" s="34"/>
      <c r="AC516" s="280"/>
    </row>
    <row r="517" spans="1:29" s="36" customFormat="1" ht="15.75" customHeight="1" thickBot="1">
      <c r="A517" s="226">
        <v>10</v>
      </c>
      <c r="B517" s="227"/>
      <c r="C517" s="204"/>
      <c r="D517" s="219"/>
      <c r="E517" s="195"/>
      <c r="F517" s="195"/>
      <c r="G517" s="195"/>
      <c r="H517" s="310">
        <f t="shared" si="214"/>
        <v>0</v>
      </c>
      <c r="I517" s="310">
        <f t="shared" si="222"/>
        <v>0</v>
      </c>
      <c r="J517" s="195"/>
      <c r="K517" s="195"/>
      <c r="L517" s="195"/>
      <c r="M517" s="310">
        <f t="shared" si="215"/>
        <v>0</v>
      </c>
      <c r="N517" s="310">
        <f t="shared" si="225"/>
        <v>0</v>
      </c>
      <c r="O517" s="195"/>
      <c r="P517" s="195"/>
      <c r="Q517" s="195"/>
      <c r="R517" s="310">
        <f t="shared" si="216"/>
        <v>0</v>
      </c>
      <c r="S517" s="310">
        <f t="shared" si="220"/>
        <v>0</v>
      </c>
      <c r="T517" s="195"/>
      <c r="U517" s="195"/>
      <c r="V517" s="195"/>
      <c r="W517" s="136">
        <f t="shared" si="217"/>
        <v>0</v>
      </c>
      <c r="X517" s="310">
        <f t="shared" si="221"/>
        <v>0</v>
      </c>
      <c r="Y517" s="313">
        <f t="shared" si="226"/>
        <v>0</v>
      </c>
      <c r="Z517" s="222"/>
      <c r="AA517" s="311">
        <f t="shared" si="227"/>
        <v>0</v>
      </c>
      <c r="AB517" s="34"/>
      <c r="AC517" s="280"/>
    </row>
    <row r="518" spans="1:29" s="36" customFormat="1" ht="34.5" customHeight="1" thickBot="1">
      <c r="A518" s="337" t="s">
        <v>49</v>
      </c>
      <c r="B518" s="338"/>
      <c r="C518" s="338"/>
      <c r="D518" s="150"/>
      <c r="E518" s="150"/>
      <c r="F518" s="150"/>
      <c r="G518" s="150"/>
      <c r="H518" s="150"/>
      <c r="I518" s="15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1"/>
      <c r="Z518" s="152"/>
      <c r="AA518" s="153"/>
      <c r="AB518" s="34"/>
      <c r="AC518" s="280"/>
    </row>
    <row r="519" spans="1:29" s="36" customFormat="1" ht="15.75" customHeight="1">
      <c r="A519" s="230">
        <v>1</v>
      </c>
      <c r="B519" s="224"/>
      <c r="C519" s="198" t="s">
        <v>7976</v>
      </c>
      <c r="D519" s="203" t="s">
        <v>7952</v>
      </c>
      <c r="E519" s="193"/>
      <c r="F519" s="193">
        <v>3</v>
      </c>
      <c r="G519" s="193"/>
      <c r="H519" s="306">
        <f t="shared" si="214"/>
        <v>3</v>
      </c>
      <c r="I519" s="306">
        <f t="shared" si="222"/>
        <v>1500</v>
      </c>
      <c r="J519" s="193"/>
      <c r="K519" s="193"/>
      <c r="L519" s="193"/>
      <c r="M519" s="306">
        <f t="shared" si="215"/>
        <v>0</v>
      </c>
      <c r="N519" s="306">
        <f t="shared" ref="N519:N528" si="228">M519*Z519</f>
        <v>0</v>
      </c>
      <c r="O519" s="193"/>
      <c r="P519" s="193">
        <v>3</v>
      </c>
      <c r="Q519" s="193"/>
      <c r="R519" s="306">
        <f t="shared" si="216"/>
        <v>3</v>
      </c>
      <c r="S519" s="306">
        <f t="shared" si="220"/>
        <v>1500</v>
      </c>
      <c r="T519" s="193"/>
      <c r="U519" s="193"/>
      <c r="V519" s="193"/>
      <c r="W519" s="306">
        <f t="shared" si="217"/>
        <v>0</v>
      </c>
      <c r="X519" s="306">
        <f t="shared" si="221"/>
        <v>0</v>
      </c>
      <c r="Y519" s="312">
        <f t="shared" ref="Y519:Y528" si="229">H519+M519+R519+W519</f>
        <v>6</v>
      </c>
      <c r="Z519" s="220">
        <v>500</v>
      </c>
      <c r="AA519" s="307">
        <f t="shared" si="227"/>
        <v>3000</v>
      </c>
      <c r="AB519" s="34"/>
      <c r="AC519" s="280"/>
    </row>
    <row r="520" spans="1:29" s="36" customFormat="1" ht="15.75" customHeight="1">
      <c r="A520" s="231">
        <v>2</v>
      </c>
      <c r="B520" s="225"/>
      <c r="C520" s="200" t="s">
        <v>7989</v>
      </c>
      <c r="D520" s="201" t="s">
        <v>7952</v>
      </c>
      <c r="E520" s="194">
        <v>2</v>
      </c>
      <c r="F520" s="194"/>
      <c r="G520" s="194"/>
      <c r="H520" s="308">
        <f t="shared" si="214"/>
        <v>2</v>
      </c>
      <c r="I520" s="308">
        <f t="shared" si="222"/>
        <v>5000</v>
      </c>
      <c r="J520" s="194">
        <v>2</v>
      </c>
      <c r="K520" s="194"/>
      <c r="L520" s="194"/>
      <c r="M520" s="308">
        <f t="shared" si="215"/>
        <v>2</v>
      </c>
      <c r="N520" s="308">
        <f t="shared" si="228"/>
        <v>5000</v>
      </c>
      <c r="O520" s="194">
        <v>2</v>
      </c>
      <c r="P520" s="194"/>
      <c r="Q520" s="194"/>
      <c r="R520" s="308">
        <f t="shared" si="216"/>
        <v>2</v>
      </c>
      <c r="S520" s="308">
        <f t="shared" si="220"/>
        <v>5000</v>
      </c>
      <c r="T520" s="194">
        <v>2</v>
      </c>
      <c r="U520" s="194"/>
      <c r="V520" s="194"/>
      <c r="W520" s="306">
        <f t="shared" si="217"/>
        <v>2</v>
      </c>
      <c r="X520" s="308">
        <f t="shared" si="221"/>
        <v>5000</v>
      </c>
      <c r="Y520" s="312">
        <f t="shared" si="229"/>
        <v>8</v>
      </c>
      <c r="Z520" s="221">
        <v>2500</v>
      </c>
      <c r="AA520" s="309">
        <f t="shared" si="227"/>
        <v>20000</v>
      </c>
      <c r="AB520" s="34"/>
      <c r="AC520" s="280"/>
    </row>
    <row r="521" spans="1:29" s="36" customFormat="1" ht="15.75" customHeight="1">
      <c r="A521" s="231">
        <v>3</v>
      </c>
      <c r="B521" s="225"/>
      <c r="C521" s="200" t="s">
        <v>7990</v>
      </c>
      <c r="D521" s="201" t="s">
        <v>7952</v>
      </c>
      <c r="E521" s="194">
        <v>1</v>
      </c>
      <c r="F521" s="194"/>
      <c r="G521" s="194"/>
      <c r="H521" s="308">
        <f t="shared" si="214"/>
        <v>1</v>
      </c>
      <c r="I521" s="308">
        <f t="shared" si="222"/>
        <v>5000</v>
      </c>
      <c r="J521" s="194">
        <v>7</v>
      </c>
      <c r="K521" s="194"/>
      <c r="L521" s="194"/>
      <c r="M521" s="308">
        <f t="shared" si="215"/>
        <v>7</v>
      </c>
      <c r="N521" s="308">
        <f t="shared" si="228"/>
        <v>35000</v>
      </c>
      <c r="O521" s="194">
        <v>2</v>
      </c>
      <c r="P521" s="194"/>
      <c r="Q521" s="194"/>
      <c r="R521" s="308">
        <f t="shared" si="216"/>
        <v>2</v>
      </c>
      <c r="S521" s="308">
        <f t="shared" si="220"/>
        <v>10000</v>
      </c>
      <c r="T521" s="194"/>
      <c r="U521" s="194"/>
      <c r="V521" s="194"/>
      <c r="W521" s="306">
        <f t="shared" si="217"/>
        <v>0</v>
      </c>
      <c r="X521" s="308">
        <f t="shared" si="221"/>
        <v>0</v>
      </c>
      <c r="Y521" s="312">
        <f t="shared" si="229"/>
        <v>10</v>
      </c>
      <c r="Z521" s="221">
        <v>5000</v>
      </c>
      <c r="AA521" s="309">
        <f t="shared" si="227"/>
        <v>50000</v>
      </c>
      <c r="AB521" s="34"/>
      <c r="AC521" s="280"/>
    </row>
    <row r="522" spans="1:29" s="36" customFormat="1" ht="15.75" customHeight="1">
      <c r="A522" s="231">
        <v>4</v>
      </c>
      <c r="B522" s="225"/>
      <c r="C522" s="200" t="s">
        <v>8027</v>
      </c>
      <c r="D522" s="201" t="s">
        <v>7952</v>
      </c>
      <c r="E522" s="194">
        <v>1</v>
      </c>
      <c r="F522" s="194"/>
      <c r="G522" s="194"/>
      <c r="H522" s="308">
        <f t="shared" si="214"/>
        <v>1</v>
      </c>
      <c r="I522" s="308">
        <f t="shared" si="222"/>
        <v>513</v>
      </c>
      <c r="J522" s="194"/>
      <c r="K522" s="194"/>
      <c r="L522" s="194"/>
      <c r="M522" s="308">
        <f t="shared" si="215"/>
        <v>0</v>
      </c>
      <c r="N522" s="308">
        <f t="shared" si="228"/>
        <v>0</v>
      </c>
      <c r="O522" s="194"/>
      <c r="P522" s="194"/>
      <c r="Q522" s="194"/>
      <c r="R522" s="308">
        <f t="shared" si="216"/>
        <v>0</v>
      </c>
      <c r="S522" s="308">
        <f t="shared" si="220"/>
        <v>0</v>
      </c>
      <c r="T522" s="194"/>
      <c r="U522" s="194"/>
      <c r="V522" s="194"/>
      <c r="W522" s="306">
        <f t="shared" si="217"/>
        <v>0</v>
      </c>
      <c r="X522" s="308">
        <f t="shared" si="221"/>
        <v>0</v>
      </c>
      <c r="Y522" s="312">
        <f t="shared" si="229"/>
        <v>1</v>
      </c>
      <c r="Z522" s="221">
        <v>513</v>
      </c>
      <c r="AA522" s="309">
        <f t="shared" si="227"/>
        <v>513</v>
      </c>
      <c r="AB522" s="34"/>
      <c r="AC522" s="280"/>
    </row>
    <row r="523" spans="1:29" s="36" customFormat="1" ht="15.75" customHeight="1">
      <c r="A523" s="231">
        <v>5</v>
      </c>
      <c r="B523" s="225"/>
      <c r="C523" s="200" t="s">
        <v>8048</v>
      </c>
      <c r="D523" s="201" t="s">
        <v>33</v>
      </c>
      <c r="E523" s="194">
        <v>2</v>
      </c>
      <c r="F523" s="194"/>
      <c r="G523" s="194"/>
      <c r="H523" s="308">
        <f t="shared" si="214"/>
        <v>2</v>
      </c>
      <c r="I523" s="308">
        <f t="shared" si="222"/>
        <v>300</v>
      </c>
      <c r="J523" s="194">
        <v>1</v>
      </c>
      <c r="K523" s="194"/>
      <c r="L523" s="194"/>
      <c r="M523" s="308">
        <f t="shared" si="215"/>
        <v>1</v>
      </c>
      <c r="N523" s="308">
        <f t="shared" si="228"/>
        <v>150</v>
      </c>
      <c r="O523" s="194">
        <v>2</v>
      </c>
      <c r="P523" s="194"/>
      <c r="Q523" s="194"/>
      <c r="R523" s="308">
        <f t="shared" si="216"/>
        <v>2</v>
      </c>
      <c r="S523" s="308">
        <f t="shared" si="220"/>
        <v>300</v>
      </c>
      <c r="T523" s="194">
        <v>1</v>
      </c>
      <c r="U523" s="194"/>
      <c r="V523" s="194"/>
      <c r="W523" s="306">
        <f t="shared" si="217"/>
        <v>1</v>
      </c>
      <c r="X523" s="308">
        <f t="shared" si="221"/>
        <v>150</v>
      </c>
      <c r="Y523" s="312">
        <f t="shared" si="229"/>
        <v>6</v>
      </c>
      <c r="Z523" s="221">
        <v>150</v>
      </c>
      <c r="AA523" s="309">
        <f t="shared" si="227"/>
        <v>900</v>
      </c>
      <c r="AB523" s="34"/>
      <c r="AC523" s="280"/>
    </row>
    <row r="524" spans="1:29" s="36" customFormat="1" ht="15.75" customHeight="1">
      <c r="A524" s="231">
        <v>6</v>
      </c>
      <c r="B524" s="225"/>
      <c r="C524" s="200" t="s">
        <v>8056</v>
      </c>
      <c r="D524" s="201" t="s">
        <v>7975</v>
      </c>
      <c r="E524" s="194">
        <v>60</v>
      </c>
      <c r="F524" s="194"/>
      <c r="G524" s="194"/>
      <c r="H524" s="308">
        <f t="shared" si="214"/>
        <v>60</v>
      </c>
      <c r="I524" s="308">
        <f t="shared" si="222"/>
        <v>45000</v>
      </c>
      <c r="J524" s="194"/>
      <c r="K524" s="194"/>
      <c r="L524" s="194"/>
      <c r="M524" s="308">
        <f t="shared" si="215"/>
        <v>0</v>
      </c>
      <c r="N524" s="308">
        <f t="shared" si="228"/>
        <v>0</v>
      </c>
      <c r="O524" s="194"/>
      <c r="P524" s="194"/>
      <c r="Q524" s="194"/>
      <c r="R524" s="308">
        <f t="shared" si="216"/>
        <v>0</v>
      </c>
      <c r="S524" s="308">
        <f t="shared" si="220"/>
        <v>0</v>
      </c>
      <c r="T524" s="194"/>
      <c r="U524" s="194"/>
      <c r="V524" s="194"/>
      <c r="W524" s="306">
        <f t="shared" si="217"/>
        <v>0</v>
      </c>
      <c r="X524" s="308">
        <f t="shared" si="221"/>
        <v>0</v>
      </c>
      <c r="Y524" s="312">
        <f t="shared" si="229"/>
        <v>60</v>
      </c>
      <c r="Z524" s="221">
        <v>750</v>
      </c>
      <c r="AA524" s="309">
        <f t="shared" si="227"/>
        <v>45000</v>
      </c>
      <c r="AB524" s="34"/>
      <c r="AC524" s="280"/>
    </row>
    <row r="525" spans="1:29" s="36" customFormat="1" ht="15.75" customHeight="1">
      <c r="A525" s="231">
        <v>7</v>
      </c>
      <c r="B525" s="225"/>
      <c r="C525" s="200" t="s">
        <v>8057</v>
      </c>
      <c r="D525" s="201" t="s">
        <v>7975</v>
      </c>
      <c r="E525" s="195">
        <v>50</v>
      </c>
      <c r="F525" s="195"/>
      <c r="G525" s="195"/>
      <c r="H525" s="308">
        <f t="shared" si="214"/>
        <v>50</v>
      </c>
      <c r="I525" s="308">
        <f t="shared" si="222"/>
        <v>42500</v>
      </c>
      <c r="J525" s="195"/>
      <c r="K525" s="195"/>
      <c r="L525" s="195"/>
      <c r="M525" s="308">
        <f t="shared" si="215"/>
        <v>0</v>
      </c>
      <c r="N525" s="308">
        <f t="shared" si="228"/>
        <v>0</v>
      </c>
      <c r="O525" s="195"/>
      <c r="P525" s="195"/>
      <c r="Q525" s="195"/>
      <c r="R525" s="308">
        <f t="shared" si="216"/>
        <v>0</v>
      </c>
      <c r="S525" s="308">
        <f t="shared" si="220"/>
        <v>0</v>
      </c>
      <c r="T525" s="195"/>
      <c r="U525" s="195"/>
      <c r="V525" s="195"/>
      <c r="W525" s="306">
        <f t="shared" si="217"/>
        <v>0</v>
      </c>
      <c r="X525" s="308">
        <f t="shared" si="221"/>
        <v>0</v>
      </c>
      <c r="Y525" s="312">
        <f t="shared" si="229"/>
        <v>50</v>
      </c>
      <c r="Z525" s="222">
        <v>850</v>
      </c>
      <c r="AA525" s="309">
        <f t="shared" si="227"/>
        <v>42500</v>
      </c>
      <c r="AB525" s="34"/>
      <c r="AC525" s="280"/>
    </row>
    <row r="526" spans="1:29" s="36" customFormat="1" ht="15.75" customHeight="1">
      <c r="A526" s="231">
        <v>8</v>
      </c>
      <c r="B526" s="225"/>
      <c r="C526" s="200" t="s">
        <v>8058</v>
      </c>
      <c r="D526" s="201" t="s">
        <v>7975</v>
      </c>
      <c r="E526" s="195">
        <v>100</v>
      </c>
      <c r="F526" s="195"/>
      <c r="G526" s="195"/>
      <c r="H526" s="308">
        <f t="shared" si="214"/>
        <v>100</v>
      </c>
      <c r="I526" s="308">
        <f t="shared" si="222"/>
        <v>75000</v>
      </c>
      <c r="J526" s="195"/>
      <c r="K526" s="195"/>
      <c r="L526" s="195"/>
      <c r="M526" s="308">
        <f t="shared" si="215"/>
        <v>0</v>
      </c>
      <c r="N526" s="308">
        <f t="shared" si="228"/>
        <v>0</v>
      </c>
      <c r="O526" s="195"/>
      <c r="P526" s="195"/>
      <c r="Q526" s="195"/>
      <c r="R526" s="308">
        <f t="shared" si="216"/>
        <v>0</v>
      </c>
      <c r="S526" s="308">
        <f t="shared" si="220"/>
        <v>0</v>
      </c>
      <c r="T526" s="195"/>
      <c r="U526" s="195"/>
      <c r="V526" s="195"/>
      <c r="W526" s="306">
        <f t="shared" si="217"/>
        <v>0</v>
      </c>
      <c r="X526" s="308">
        <f t="shared" si="221"/>
        <v>0</v>
      </c>
      <c r="Y526" s="312">
        <f t="shared" si="229"/>
        <v>100</v>
      </c>
      <c r="Z526" s="222">
        <v>750</v>
      </c>
      <c r="AA526" s="309">
        <f t="shared" si="227"/>
        <v>75000</v>
      </c>
      <c r="AB526" s="34"/>
      <c r="AC526" s="280"/>
    </row>
    <row r="527" spans="1:29" s="36" customFormat="1" ht="15.75" customHeight="1">
      <c r="A527" s="231">
        <v>9</v>
      </c>
      <c r="B527" s="225"/>
      <c r="C527" s="200" t="s">
        <v>8059</v>
      </c>
      <c r="D527" s="201" t="s">
        <v>7975</v>
      </c>
      <c r="E527" s="195">
        <v>100</v>
      </c>
      <c r="F527" s="195"/>
      <c r="G527" s="195"/>
      <c r="H527" s="308">
        <f t="shared" si="214"/>
        <v>100</v>
      </c>
      <c r="I527" s="308">
        <f t="shared" si="222"/>
        <v>85000</v>
      </c>
      <c r="J527" s="195"/>
      <c r="K527" s="195"/>
      <c r="L527" s="195"/>
      <c r="M527" s="308">
        <f t="shared" si="215"/>
        <v>0</v>
      </c>
      <c r="N527" s="308">
        <f t="shared" si="228"/>
        <v>0</v>
      </c>
      <c r="O527" s="195"/>
      <c r="P527" s="195"/>
      <c r="Q527" s="195"/>
      <c r="R527" s="308">
        <f t="shared" si="216"/>
        <v>0</v>
      </c>
      <c r="S527" s="308">
        <f t="shared" si="220"/>
        <v>0</v>
      </c>
      <c r="T527" s="195"/>
      <c r="U527" s="195"/>
      <c r="V527" s="195"/>
      <c r="W527" s="308">
        <f t="shared" si="217"/>
        <v>0</v>
      </c>
      <c r="X527" s="308">
        <f t="shared" si="221"/>
        <v>0</v>
      </c>
      <c r="Y527" s="312">
        <f t="shared" si="229"/>
        <v>100</v>
      </c>
      <c r="Z527" s="222">
        <v>850</v>
      </c>
      <c r="AA527" s="309">
        <f t="shared" si="227"/>
        <v>85000</v>
      </c>
      <c r="AB527" s="34"/>
      <c r="AC527" s="280"/>
    </row>
    <row r="528" spans="1:29" s="36" customFormat="1" ht="15.6" customHeight="1" thickBot="1">
      <c r="A528" s="232">
        <v>10</v>
      </c>
      <c r="B528" s="227"/>
      <c r="C528" s="204"/>
      <c r="D528" s="219"/>
      <c r="E528" s="195"/>
      <c r="F528" s="195"/>
      <c r="G528" s="195"/>
      <c r="H528" s="310">
        <f t="shared" si="214"/>
        <v>0</v>
      </c>
      <c r="I528" s="310">
        <f t="shared" si="222"/>
        <v>0</v>
      </c>
      <c r="J528" s="195"/>
      <c r="K528" s="195"/>
      <c r="L528" s="195"/>
      <c r="M528" s="310">
        <f t="shared" si="215"/>
        <v>0</v>
      </c>
      <c r="N528" s="310">
        <f t="shared" si="228"/>
        <v>0</v>
      </c>
      <c r="O528" s="195"/>
      <c r="P528" s="195"/>
      <c r="Q528" s="195"/>
      <c r="R528" s="310">
        <f t="shared" si="216"/>
        <v>0</v>
      </c>
      <c r="S528" s="310">
        <f t="shared" si="220"/>
        <v>0</v>
      </c>
      <c r="T528" s="195"/>
      <c r="U528" s="195"/>
      <c r="V528" s="195"/>
      <c r="W528" s="136">
        <f t="shared" si="217"/>
        <v>0</v>
      </c>
      <c r="X528" s="310">
        <f t="shared" si="221"/>
        <v>0</v>
      </c>
      <c r="Y528" s="313">
        <f t="shared" si="229"/>
        <v>0</v>
      </c>
      <c r="Z528" s="222"/>
      <c r="AA528" s="311">
        <f t="shared" si="227"/>
        <v>0</v>
      </c>
      <c r="AB528" s="34"/>
      <c r="AC528" s="280"/>
    </row>
    <row r="529" spans="1:29" s="36" customFormat="1" ht="34.5" customHeight="1" thickBot="1">
      <c r="A529" s="337" t="s">
        <v>50</v>
      </c>
      <c r="B529" s="338"/>
      <c r="C529" s="338"/>
      <c r="D529" s="150"/>
      <c r="E529" s="150"/>
      <c r="F529" s="150"/>
      <c r="G529" s="150"/>
      <c r="H529" s="150"/>
      <c r="I529" s="15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1"/>
      <c r="Z529" s="152"/>
      <c r="AA529" s="153">
        <f t="shared" si="227"/>
        <v>0</v>
      </c>
      <c r="AB529" s="34"/>
      <c r="AC529" s="280"/>
    </row>
    <row r="530" spans="1:29" s="36" customFormat="1" ht="15.75" customHeight="1">
      <c r="A530" s="230">
        <v>1</v>
      </c>
      <c r="B530" s="224"/>
      <c r="C530" s="198" t="s">
        <v>7977</v>
      </c>
      <c r="D530" s="203" t="s">
        <v>7952</v>
      </c>
      <c r="E530" s="193"/>
      <c r="F530" s="193">
        <v>3</v>
      </c>
      <c r="G530" s="193"/>
      <c r="H530" s="306">
        <f t="shared" si="214"/>
        <v>3</v>
      </c>
      <c r="I530" s="306">
        <f t="shared" si="222"/>
        <v>7500</v>
      </c>
      <c r="J530" s="193"/>
      <c r="K530" s="193"/>
      <c r="L530" s="193"/>
      <c r="M530" s="306">
        <f t="shared" si="215"/>
        <v>0</v>
      </c>
      <c r="N530" s="306">
        <f t="shared" ref="N530:N539" si="230">M530*Z530</f>
        <v>0</v>
      </c>
      <c r="O530" s="193"/>
      <c r="P530" s="193">
        <v>3</v>
      </c>
      <c r="Q530" s="193"/>
      <c r="R530" s="306">
        <f t="shared" si="216"/>
        <v>3</v>
      </c>
      <c r="S530" s="306">
        <f t="shared" si="220"/>
        <v>7500</v>
      </c>
      <c r="T530" s="193"/>
      <c r="U530" s="193"/>
      <c r="V530" s="193"/>
      <c r="W530" s="306">
        <f t="shared" si="217"/>
        <v>0</v>
      </c>
      <c r="X530" s="306">
        <f t="shared" si="221"/>
        <v>0</v>
      </c>
      <c r="Y530" s="312">
        <f t="shared" ref="Y530:Y539" si="231">H530+M530+R530+W530</f>
        <v>6</v>
      </c>
      <c r="Z530" s="220">
        <v>2500</v>
      </c>
      <c r="AA530" s="307">
        <f t="shared" si="227"/>
        <v>15000</v>
      </c>
      <c r="AB530" s="34"/>
      <c r="AC530" s="280"/>
    </row>
    <row r="531" spans="1:29" s="36" customFormat="1" ht="15.75" customHeight="1">
      <c r="A531" s="231">
        <v>2</v>
      </c>
      <c r="B531" s="225"/>
      <c r="C531" s="200" t="s">
        <v>8028</v>
      </c>
      <c r="D531" s="201" t="s">
        <v>40</v>
      </c>
      <c r="E531" s="194"/>
      <c r="F531" s="194"/>
      <c r="G531" s="194">
        <v>1</v>
      </c>
      <c r="H531" s="308">
        <f t="shared" si="214"/>
        <v>1</v>
      </c>
      <c r="I531" s="308">
        <f t="shared" si="222"/>
        <v>10995</v>
      </c>
      <c r="J531" s="194"/>
      <c r="K531" s="194"/>
      <c r="L531" s="194"/>
      <c r="M531" s="308">
        <f t="shared" si="215"/>
        <v>0</v>
      </c>
      <c r="N531" s="308">
        <f t="shared" si="230"/>
        <v>0</v>
      </c>
      <c r="O531" s="194"/>
      <c r="P531" s="194"/>
      <c r="Q531" s="194"/>
      <c r="R531" s="308">
        <f t="shared" si="216"/>
        <v>0</v>
      </c>
      <c r="S531" s="308">
        <f t="shared" si="220"/>
        <v>0</v>
      </c>
      <c r="T531" s="194"/>
      <c r="U531" s="194"/>
      <c r="V531" s="194"/>
      <c r="W531" s="306">
        <f t="shared" si="217"/>
        <v>0</v>
      </c>
      <c r="X531" s="308">
        <f t="shared" si="221"/>
        <v>0</v>
      </c>
      <c r="Y531" s="312">
        <f t="shared" si="231"/>
        <v>1</v>
      </c>
      <c r="Z531" s="221">
        <v>10995</v>
      </c>
      <c r="AA531" s="309">
        <f t="shared" si="227"/>
        <v>10995</v>
      </c>
      <c r="AB531" s="34"/>
      <c r="AC531" s="280"/>
    </row>
    <row r="532" spans="1:29" s="36" customFormat="1" ht="15.75" customHeight="1">
      <c r="A532" s="231">
        <v>3</v>
      </c>
      <c r="B532" s="225"/>
      <c r="C532" s="200" t="s">
        <v>8029</v>
      </c>
      <c r="D532" s="201" t="s">
        <v>40</v>
      </c>
      <c r="E532" s="194"/>
      <c r="F532" s="194"/>
      <c r="G532" s="194">
        <v>1</v>
      </c>
      <c r="H532" s="308">
        <f t="shared" si="214"/>
        <v>1</v>
      </c>
      <c r="I532" s="308">
        <f t="shared" si="222"/>
        <v>41988</v>
      </c>
      <c r="J532" s="194"/>
      <c r="K532" s="194"/>
      <c r="L532" s="194"/>
      <c r="M532" s="308">
        <f t="shared" si="215"/>
        <v>0</v>
      </c>
      <c r="N532" s="308">
        <f t="shared" si="230"/>
        <v>0</v>
      </c>
      <c r="O532" s="194"/>
      <c r="P532" s="194"/>
      <c r="Q532" s="194"/>
      <c r="R532" s="308">
        <f t="shared" si="216"/>
        <v>0</v>
      </c>
      <c r="S532" s="308">
        <f t="shared" si="220"/>
        <v>0</v>
      </c>
      <c r="T532" s="194"/>
      <c r="U532" s="194"/>
      <c r="V532" s="194"/>
      <c r="W532" s="306">
        <f t="shared" si="217"/>
        <v>0</v>
      </c>
      <c r="X532" s="308">
        <f t="shared" si="221"/>
        <v>0</v>
      </c>
      <c r="Y532" s="312">
        <f t="shared" si="231"/>
        <v>1</v>
      </c>
      <c r="Z532" s="221">
        <v>41988</v>
      </c>
      <c r="AA532" s="309">
        <f t="shared" si="227"/>
        <v>41988</v>
      </c>
      <c r="AB532" s="34"/>
      <c r="AC532" s="280"/>
    </row>
    <row r="533" spans="1:29" s="36" customFormat="1" ht="15.75" customHeight="1">
      <c r="A533" s="231">
        <v>4</v>
      </c>
      <c r="B533" s="225"/>
      <c r="C533" s="200" t="s">
        <v>8030</v>
      </c>
      <c r="D533" s="201" t="s">
        <v>40</v>
      </c>
      <c r="E533" s="194"/>
      <c r="F533" s="194"/>
      <c r="G533" s="194">
        <v>33</v>
      </c>
      <c r="H533" s="308">
        <f t="shared" si="214"/>
        <v>33</v>
      </c>
      <c r="I533" s="308">
        <f t="shared" si="222"/>
        <v>65967</v>
      </c>
      <c r="J533" s="194"/>
      <c r="K533" s="194"/>
      <c r="L533" s="194"/>
      <c r="M533" s="308">
        <f t="shared" si="215"/>
        <v>0</v>
      </c>
      <c r="N533" s="308">
        <f t="shared" si="230"/>
        <v>0</v>
      </c>
      <c r="O533" s="194"/>
      <c r="P533" s="194"/>
      <c r="Q533" s="194"/>
      <c r="R533" s="308">
        <f t="shared" si="216"/>
        <v>0</v>
      </c>
      <c r="S533" s="308">
        <f t="shared" si="220"/>
        <v>0</v>
      </c>
      <c r="T533" s="194"/>
      <c r="U533" s="194"/>
      <c r="V533" s="194"/>
      <c r="W533" s="306">
        <f t="shared" si="217"/>
        <v>0</v>
      </c>
      <c r="X533" s="308">
        <f t="shared" si="221"/>
        <v>0</v>
      </c>
      <c r="Y533" s="312">
        <f t="shared" si="231"/>
        <v>33</v>
      </c>
      <c r="Z533" s="221">
        <v>1999</v>
      </c>
      <c r="AA533" s="309">
        <f t="shared" si="227"/>
        <v>65967</v>
      </c>
      <c r="AB533" s="34"/>
      <c r="AC533" s="280"/>
    </row>
    <row r="534" spans="1:29" s="36" customFormat="1" ht="15.75" customHeight="1">
      <c r="A534" s="231">
        <v>5</v>
      </c>
      <c r="B534" s="225"/>
      <c r="C534" s="200" t="s">
        <v>8031</v>
      </c>
      <c r="D534" s="201" t="s">
        <v>40</v>
      </c>
      <c r="E534" s="194"/>
      <c r="F534" s="194"/>
      <c r="G534" s="194">
        <v>3</v>
      </c>
      <c r="H534" s="308">
        <f t="shared" si="214"/>
        <v>3</v>
      </c>
      <c r="I534" s="308">
        <f t="shared" si="222"/>
        <v>9000</v>
      </c>
      <c r="J534" s="194"/>
      <c r="K534" s="194"/>
      <c r="L534" s="194"/>
      <c r="M534" s="308">
        <f t="shared" si="215"/>
        <v>0</v>
      </c>
      <c r="N534" s="308">
        <f t="shared" si="230"/>
        <v>0</v>
      </c>
      <c r="O534" s="194"/>
      <c r="P534" s="194"/>
      <c r="Q534" s="194"/>
      <c r="R534" s="308">
        <f t="shared" si="216"/>
        <v>0</v>
      </c>
      <c r="S534" s="308">
        <f t="shared" si="220"/>
        <v>0</v>
      </c>
      <c r="T534" s="194"/>
      <c r="U534" s="194"/>
      <c r="V534" s="194"/>
      <c r="W534" s="306">
        <f t="shared" si="217"/>
        <v>0</v>
      </c>
      <c r="X534" s="308">
        <f t="shared" si="221"/>
        <v>0</v>
      </c>
      <c r="Y534" s="312">
        <f t="shared" si="231"/>
        <v>3</v>
      </c>
      <c r="Z534" s="221">
        <v>3000</v>
      </c>
      <c r="AA534" s="309">
        <f t="shared" si="227"/>
        <v>9000</v>
      </c>
      <c r="AB534" s="34"/>
      <c r="AC534" s="280"/>
    </row>
    <row r="535" spans="1:29" s="36" customFormat="1" ht="15.75" customHeight="1">
      <c r="A535" s="231">
        <v>6</v>
      </c>
      <c r="B535" s="225"/>
      <c r="C535" s="200"/>
      <c r="D535" s="201"/>
      <c r="E535" s="194"/>
      <c r="F535" s="194"/>
      <c r="G535" s="194"/>
      <c r="H535" s="308">
        <f t="shared" si="214"/>
        <v>0</v>
      </c>
      <c r="I535" s="308">
        <f t="shared" si="222"/>
        <v>0</v>
      </c>
      <c r="J535" s="194"/>
      <c r="K535" s="194"/>
      <c r="L535" s="194"/>
      <c r="M535" s="308">
        <f t="shared" si="215"/>
        <v>0</v>
      </c>
      <c r="N535" s="308">
        <f t="shared" si="230"/>
        <v>0</v>
      </c>
      <c r="O535" s="194"/>
      <c r="P535" s="194"/>
      <c r="Q535" s="194"/>
      <c r="R535" s="308">
        <f t="shared" si="216"/>
        <v>0</v>
      </c>
      <c r="S535" s="308">
        <f t="shared" si="220"/>
        <v>0</v>
      </c>
      <c r="T535" s="194"/>
      <c r="U535" s="194"/>
      <c r="V535" s="194"/>
      <c r="W535" s="306">
        <f t="shared" si="217"/>
        <v>0</v>
      </c>
      <c r="X535" s="308">
        <f t="shared" si="221"/>
        <v>0</v>
      </c>
      <c r="Y535" s="312">
        <f t="shared" si="231"/>
        <v>0</v>
      </c>
      <c r="Z535" s="221"/>
      <c r="AA535" s="309">
        <f t="shared" si="227"/>
        <v>0</v>
      </c>
      <c r="AB535" s="34"/>
      <c r="AC535" s="280"/>
    </row>
    <row r="536" spans="1:29" s="36" customFormat="1" ht="15.75" customHeight="1">
      <c r="A536" s="231">
        <v>7</v>
      </c>
      <c r="B536" s="225"/>
      <c r="C536" s="200"/>
      <c r="D536" s="218"/>
      <c r="E536" s="195"/>
      <c r="F536" s="195"/>
      <c r="G536" s="195"/>
      <c r="H536" s="308">
        <f t="shared" si="214"/>
        <v>0</v>
      </c>
      <c r="I536" s="308">
        <f t="shared" si="222"/>
        <v>0</v>
      </c>
      <c r="J536" s="195"/>
      <c r="K536" s="195"/>
      <c r="L536" s="195"/>
      <c r="M536" s="308">
        <f t="shared" si="215"/>
        <v>0</v>
      </c>
      <c r="N536" s="308">
        <f t="shared" si="230"/>
        <v>0</v>
      </c>
      <c r="O536" s="195"/>
      <c r="P536" s="195"/>
      <c r="Q536" s="195"/>
      <c r="R536" s="308">
        <f t="shared" si="216"/>
        <v>0</v>
      </c>
      <c r="S536" s="308">
        <f t="shared" si="220"/>
        <v>0</v>
      </c>
      <c r="T536" s="195"/>
      <c r="U536" s="195"/>
      <c r="V536" s="195"/>
      <c r="W536" s="306">
        <f t="shared" si="217"/>
        <v>0</v>
      </c>
      <c r="X536" s="308">
        <f t="shared" si="221"/>
        <v>0</v>
      </c>
      <c r="Y536" s="312">
        <f t="shared" si="231"/>
        <v>0</v>
      </c>
      <c r="Z536" s="222"/>
      <c r="AA536" s="309">
        <f t="shared" si="227"/>
        <v>0</v>
      </c>
      <c r="AB536" s="34"/>
      <c r="AC536" s="280"/>
    </row>
    <row r="537" spans="1:29" s="36" customFormat="1" ht="15.75" customHeight="1">
      <c r="A537" s="231">
        <v>8</v>
      </c>
      <c r="B537" s="225"/>
      <c r="C537" s="200"/>
      <c r="D537" s="218"/>
      <c r="E537" s="195"/>
      <c r="F537" s="195"/>
      <c r="G537" s="195"/>
      <c r="H537" s="308">
        <f t="shared" si="214"/>
        <v>0</v>
      </c>
      <c r="I537" s="308">
        <f t="shared" si="222"/>
        <v>0</v>
      </c>
      <c r="J537" s="195"/>
      <c r="K537" s="195"/>
      <c r="L537" s="195"/>
      <c r="M537" s="308">
        <f t="shared" si="215"/>
        <v>0</v>
      </c>
      <c r="N537" s="308">
        <f t="shared" si="230"/>
        <v>0</v>
      </c>
      <c r="O537" s="195"/>
      <c r="P537" s="195"/>
      <c r="Q537" s="195"/>
      <c r="R537" s="308">
        <f t="shared" si="216"/>
        <v>0</v>
      </c>
      <c r="S537" s="308">
        <f t="shared" si="220"/>
        <v>0</v>
      </c>
      <c r="T537" s="195"/>
      <c r="U537" s="195"/>
      <c r="V537" s="195"/>
      <c r="W537" s="306">
        <f t="shared" si="217"/>
        <v>0</v>
      </c>
      <c r="X537" s="308">
        <f t="shared" si="221"/>
        <v>0</v>
      </c>
      <c r="Y537" s="312">
        <f t="shared" si="231"/>
        <v>0</v>
      </c>
      <c r="Z537" s="222"/>
      <c r="AA537" s="309">
        <f t="shared" si="227"/>
        <v>0</v>
      </c>
      <c r="AB537" s="34"/>
      <c r="AC537" s="280"/>
    </row>
    <row r="538" spans="1:29" s="36" customFormat="1" ht="15.75" customHeight="1">
      <c r="A538" s="231">
        <v>9</v>
      </c>
      <c r="B538" s="225"/>
      <c r="C538" s="200"/>
      <c r="D538" s="218"/>
      <c r="E538" s="195"/>
      <c r="F538" s="195"/>
      <c r="G538" s="195"/>
      <c r="H538" s="308">
        <f t="shared" si="214"/>
        <v>0</v>
      </c>
      <c r="I538" s="308">
        <f t="shared" si="222"/>
        <v>0</v>
      </c>
      <c r="J538" s="195"/>
      <c r="K538" s="195"/>
      <c r="L538" s="195"/>
      <c r="M538" s="308">
        <f t="shared" si="215"/>
        <v>0</v>
      </c>
      <c r="N538" s="308">
        <f t="shared" si="230"/>
        <v>0</v>
      </c>
      <c r="O538" s="195"/>
      <c r="P538" s="195"/>
      <c r="Q538" s="195"/>
      <c r="R538" s="308">
        <f t="shared" si="216"/>
        <v>0</v>
      </c>
      <c r="S538" s="308">
        <f t="shared" si="220"/>
        <v>0</v>
      </c>
      <c r="T538" s="195"/>
      <c r="U538" s="195"/>
      <c r="V538" s="195"/>
      <c r="W538" s="306">
        <f t="shared" si="217"/>
        <v>0</v>
      </c>
      <c r="X538" s="308">
        <f t="shared" si="221"/>
        <v>0</v>
      </c>
      <c r="Y538" s="312">
        <f t="shared" si="231"/>
        <v>0</v>
      </c>
      <c r="Z538" s="222"/>
      <c r="AA538" s="309">
        <f t="shared" si="227"/>
        <v>0</v>
      </c>
      <c r="AB538" s="34"/>
      <c r="AC538" s="280"/>
    </row>
    <row r="539" spans="1:29" s="36" customFormat="1" ht="15.75" customHeight="1" thickBot="1">
      <c r="A539" s="232">
        <v>10</v>
      </c>
      <c r="B539" s="227"/>
      <c r="C539" s="204"/>
      <c r="D539" s="219"/>
      <c r="E539" s="195"/>
      <c r="F539" s="195"/>
      <c r="G539" s="195"/>
      <c r="H539" s="310">
        <f t="shared" si="214"/>
        <v>0</v>
      </c>
      <c r="I539" s="310">
        <f t="shared" si="222"/>
        <v>0</v>
      </c>
      <c r="J539" s="195"/>
      <c r="K539" s="195"/>
      <c r="L539" s="195"/>
      <c r="M539" s="310">
        <f t="shared" si="215"/>
        <v>0</v>
      </c>
      <c r="N539" s="310">
        <f t="shared" si="230"/>
        <v>0</v>
      </c>
      <c r="O539" s="195"/>
      <c r="P539" s="195"/>
      <c r="Q539" s="195"/>
      <c r="R539" s="310">
        <f t="shared" si="216"/>
        <v>0</v>
      </c>
      <c r="S539" s="310">
        <f t="shared" si="220"/>
        <v>0</v>
      </c>
      <c r="T539" s="195"/>
      <c r="U539" s="195"/>
      <c r="V539" s="195"/>
      <c r="W539" s="136">
        <f t="shared" si="217"/>
        <v>0</v>
      </c>
      <c r="X539" s="310">
        <f t="shared" si="221"/>
        <v>0</v>
      </c>
      <c r="Y539" s="313">
        <f t="shared" si="231"/>
        <v>0</v>
      </c>
      <c r="Z539" s="223"/>
      <c r="AA539" s="311">
        <f t="shared" si="227"/>
        <v>0</v>
      </c>
      <c r="AB539" s="34"/>
      <c r="AC539" s="280"/>
    </row>
    <row r="540" spans="1:29" s="36" customFormat="1" ht="34.5" customHeight="1" thickBot="1">
      <c r="A540" s="337" t="s">
        <v>51</v>
      </c>
      <c r="B540" s="338"/>
      <c r="C540" s="338"/>
      <c r="D540" s="150"/>
      <c r="E540" s="150"/>
      <c r="F540" s="150"/>
      <c r="G540" s="150"/>
      <c r="H540" s="150"/>
      <c r="I540" s="150"/>
      <c r="J540" s="150"/>
      <c r="K540" s="150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1"/>
      <c r="Z540" s="152"/>
      <c r="AA540" s="153">
        <f t="shared" si="227"/>
        <v>0</v>
      </c>
      <c r="AB540" s="34"/>
      <c r="AC540" s="280"/>
    </row>
    <row r="541" spans="1:29" s="36" customFormat="1" ht="15.75" customHeight="1">
      <c r="A541" s="230">
        <v>1</v>
      </c>
      <c r="B541" s="224"/>
      <c r="C541" s="198" t="s">
        <v>7986</v>
      </c>
      <c r="D541" s="203" t="s">
        <v>7952</v>
      </c>
      <c r="E541" s="193">
        <v>2</v>
      </c>
      <c r="F541" s="193"/>
      <c r="G541" s="193"/>
      <c r="H541" s="306">
        <f t="shared" si="214"/>
        <v>2</v>
      </c>
      <c r="I541" s="306">
        <f t="shared" si="222"/>
        <v>8000</v>
      </c>
      <c r="J541" s="193"/>
      <c r="K541" s="193"/>
      <c r="L541" s="193"/>
      <c r="M541" s="306">
        <f t="shared" si="215"/>
        <v>0</v>
      </c>
      <c r="N541" s="306">
        <f t="shared" ref="N541:N550" si="232">M541*Z541</f>
        <v>0</v>
      </c>
      <c r="O541" s="193"/>
      <c r="P541" s="193"/>
      <c r="Q541" s="193"/>
      <c r="R541" s="306">
        <f t="shared" si="216"/>
        <v>0</v>
      </c>
      <c r="S541" s="306">
        <f t="shared" si="220"/>
        <v>0</v>
      </c>
      <c r="T541" s="193"/>
      <c r="U541" s="193"/>
      <c r="V541" s="193"/>
      <c r="W541" s="306">
        <f t="shared" si="217"/>
        <v>0</v>
      </c>
      <c r="X541" s="306">
        <f t="shared" si="221"/>
        <v>0</v>
      </c>
      <c r="Y541" s="312">
        <f t="shared" ref="Y541:Y550" si="233">H541+M541+R541+W541</f>
        <v>2</v>
      </c>
      <c r="Z541" s="220">
        <v>4000</v>
      </c>
      <c r="AA541" s="307">
        <f t="shared" si="227"/>
        <v>8000</v>
      </c>
      <c r="AB541" s="34"/>
      <c r="AC541" s="280"/>
    </row>
    <row r="542" spans="1:29" s="36" customFormat="1" ht="15.75" customHeight="1">
      <c r="A542" s="231">
        <v>2</v>
      </c>
      <c r="B542" s="225"/>
      <c r="C542" s="200" t="s">
        <v>7987</v>
      </c>
      <c r="D542" s="201" t="s">
        <v>7952</v>
      </c>
      <c r="E542" s="194">
        <v>2</v>
      </c>
      <c r="F542" s="194"/>
      <c r="G542" s="194"/>
      <c r="H542" s="308">
        <f t="shared" si="214"/>
        <v>2</v>
      </c>
      <c r="I542" s="308">
        <f t="shared" si="222"/>
        <v>10000</v>
      </c>
      <c r="J542" s="194">
        <v>4</v>
      </c>
      <c r="K542" s="194"/>
      <c r="L542" s="194"/>
      <c r="M542" s="308">
        <f t="shared" si="215"/>
        <v>4</v>
      </c>
      <c r="N542" s="308">
        <f t="shared" si="232"/>
        <v>20000</v>
      </c>
      <c r="O542" s="194"/>
      <c r="P542" s="194"/>
      <c r="Q542" s="194"/>
      <c r="R542" s="308">
        <f t="shared" si="216"/>
        <v>0</v>
      </c>
      <c r="S542" s="308">
        <f t="shared" si="220"/>
        <v>0</v>
      </c>
      <c r="T542" s="194"/>
      <c r="U542" s="194"/>
      <c r="V542" s="194"/>
      <c r="W542" s="306">
        <f t="shared" si="217"/>
        <v>0</v>
      </c>
      <c r="X542" s="308">
        <f t="shared" si="221"/>
        <v>0</v>
      </c>
      <c r="Y542" s="312">
        <f t="shared" si="233"/>
        <v>6</v>
      </c>
      <c r="Z542" s="221">
        <v>5000</v>
      </c>
      <c r="AA542" s="309">
        <f t="shared" si="227"/>
        <v>30000</v>
      </c>
      <c r="AB542" s="34"/>
      <c r="AC542" s="280"/>
    </row>
    <row r="543" spans="1:29" s="36" customFormat="1" ht="15.75" customHeight="1">
      <c r="A543" s="231">
        <v>3</v>
      </c>
      <c r="B543" s="225"/>
      <c r="C543" s="200" t="s">
        <v>7988</v>
      </c>
      <c r="D543" s="201" t="s">
        <v>7952</v>
      </c>
      <c r="E543" s="194">
        <v>1</v>
      </c>
      <c r="F543" s="194"/>
      <c r="G543" s="194"/>
      <c r="H543" s="308">
        <f t="shared" si="214"/>
        <v>1</v>
      </c>
      <c r="I543" s="308">
        <f t="shared" si="222"/>
        <v>1178.3</v>
      </c>
      <c r="J543" s="194"/>
      <c r="K543" s="194"/>
      <c r="L543" s="194"/>
      <c r="M543" s="308">
        <f t="shared" si="215"/>
        <v>0</v>
      </c>
      <c r="N543" s="308">
        <f t="shared" si="232"/>
        <v>0</v>
      </c>
      <c r="O543" s="194"/>
      <c r="P543" s="194"/>
      <c r="Q543" s="194"/>
      <c r="R543" s="308">
        <f t="shared" si="216"/>
        <v>0</v>
      </c>
      <c r="S543" s="308">
        <f t="shared" si="220"/>
        <v>0</v>
      </c>
      <c r="T543" s="194"/>
      <c r="U543" s="194"/>
      <c r="V543" s="194"/>
      <c r="W543" s="306">
        <f t="shared" si="217"/>
        <v>0</v>
      </c>
      <c r="X543" s="308">
        <f t="shared" si="221"/>
        <v>0</v>
      </c>
      <c r="Y543" s="312">
        <f t="shared" si="233"/>
        <v>1</v>
      </c>
      <c r="Z543" s="221">
        <v>1178.3</v>
      </c>
      <c r="AA543" s="309">
        <f t="shared" si="227"/>
        <v>1178.3</v>
      </c>
      <c r="AB543" s="34"/>
      <c r="AC543" s="280"/>
    </row>
    <row r="544" spans="1:29" s="36" customFormat="1" ht="15.75" customHeight="1">
      <c r="A544" s="231">
        <v>4</v>
      </c>
      <c r="B544" s="225"/>
      <c r="C544" s="200" t="s">
        <v>8051</v>
      </c>
      <c r="D544" s="201" t="s">
        <v>7952</v>
      </c>
      <c r="E544" s="194">
        <v>5</v>
      </c>
      <c r="F544" s="194"/>
      <c r="G544" s="194"/>
      <c r="H544" s="308">
        <f t="shared" si="214"/>
        <v>5</v>
      </c>
      <c r="I544" s="308">
        <f t="shared" si="222"/>
        <v>50000</v>
      </c>
      <c r="J544" s="194"/>
      <c r="K544" s="194"/>
      <c r="L544" s="194"/>
      <c r="M544" s="308">
        <f t="shared" si="215"/>
        <v>0</v>
      </c>
      <c r="N544" s="308">
        <f t="shared" si="232"/>
        <v>0</v>
      </c>
      <c r="O544" s="194"/>
      <c r="P544" s="194"/>
      <c r="Q544" s="194"/>
      <c r="R544" s="308">
        <f t="shared" si="216"/>
        <v>0</v>
      </c>
      <c r="S544" s="308">
        <f t="shared" si="220"/>
        <v>0</v>
      </c>
      <c r="T544" s="194"/>
      <c r="U544" s="194"/>
      <c r="V544" s="194"/>
      <c r="W544" s="306">
        <f t="shared" si="217"/>
        <v>0</v>
      </c>
      <c r="X544" s="308">
        <f t="shared" si="221"/>
        <v>0</v>
      </c>
      <c r="Y544" s="312">
        <f t="shared" si="233"/>
        <v>5</v>
      </c>
      <c r="Z544" s="221">
        <v>10000</v>
      </c>
      <c r="AA544" s="309">
        <f t="shared" si="227"/>
        <v>50000</v>
      </c>
      <c r="AB544" s="34"/>
      <c r="AC544" s="280"/>
    </row>
    <row r="545" spans="1:29" s="36" customFormat="1" ht="15.75" customHeight="1">
      <c r="A545" s="231">
        <v>5</v>
      </c>
      <c r="B545" s="225"/>
      <c r="C545" s="200" t="s">
        <v>8052</v>
      </c>
      <c r="D545" s="201" t="s">
        <v>40</v>
      </c>
      <c r="E545" s="194">
        <v>24</v>
      </c>
      <c r="F545" s="194"/>
      <c r="G545" s="194"/>
      <c r="H545" s="308">
        <f t="shared" si="214"/>
        <v>24</v>
      </c>
      <c r="I545" s="308">
        <f t="shared" si="222"/>
        <v>48000</v>
      </c>
      <c r="J545" s="194"/>
      <c r="K545" s="194"/>
      <c r="L545" s="194"/>
      <c r="M545" s="308">
        <f t="shared" si="215"/>
        <v>0</v>
      </c>
      <c r="N545" s="308">
        <f t="shared" si="232"/>
        <v>0</v>
      </c>
      <c r="O545" s="194"/>
      <c r="P545" s="194"/>
      <c r="Q545" s="194"/>
      <c r="R545" s="308">
        <f t="shared" si="216"/>
        <v>0</v>
      </c>
      <c r="S545" s="308">
        <f t="shared" si="220"/>
        <v>0</v>
      </c>
      <c r="T545" s="194"/>
      <c r="U545" s="194"/>
      <c r="V545" s="194"/>
      <c r="W545" s="306">
        <f t="shared" si="217"/>
        <v>0</v>
      </c>
      <c r="X545" s="308">
        <f t="shared" si="221"/>
        <v>0</v>
      </c>
      <c r="Y545" s="312">
        <f t="shared" si="233"/>
        <v>24</v>
      </c>
      <c r="Z545" s="221">
        <v>2000</v>
      </c>
      <c r="AA545" s="309">
        <f t="shared" si="227"/>
        <v>48000</v>
      </c>
      <c r="AB545" s="34"/>
      <c r="AC545" s="280"/>
    </row>
    <row r="546" spans="1:29" s="36" customFormat="1" ht="15.75" customHeight="1">
      <c r="A546" s="231">
        <v>6</v>
      </c>
      <c r="B546" s="225"/>
      <c r="C546" s="200" t="s">
        <v>8054</v>
      </c>
      <c r="D546" s="201" t="s">
        <v>7975</v>
      </c>
      <c r="E546" s="194">
        <v>2</v>
      </c>
      <c r="F546" s="194"/>
      <c r="G546" s="194"/>
      <c r="H546" s="308">
        <f t="shared" si="214"/>
        <v>2</v>
      </c>
      <c r="I546" s="308">
        <f t="shared" si="222"/>
        <v>13000</v>
      </c>
      <c r="J546" s="194"/>
      <c r="K546" s="194"/>
      <c r="L546" s="194"/>
      <c r="M546" s="308">
        <f t="shared" si="215"/>
        <v>0</v>
      </c>
      <c r="N546" s="308">
        <f t="shared" si="232"/>
        <v>0</v>
      </c>
      <c r="O546" s="194"/>
      <c r="P546" s="194">
        <v>2</v>
      </c>
      <c r="Q546" s="194"/>
      <c r="R546" s="308">
        <f t="shared" si="216"/>
        <v>2</v>
      </c>
      <c r="S546" s="308">
        <f t="shared" si="220"/>
        <v>13000</v>
      </c>
      <c r="T546" s="194"/>
      <c r="U546" s="194"/>
      <c r="V546" s="194"/>
      <c r="W546" s="306">
        <f t="shared" si="217"/>
        <v>0</v>
      </c>
      <c r="X546" s="308">
        <f t="shared" si="221"/>
        <v>0</v>
      </c>
      <c r="Y546" s="312">
        <f t="shared" si="233"/>
        <v>4</v>
      </c>
      <c r="Z546" s="221">
        <v>6500</v>
      </c>
      <c r="AA546" s="309">
        <f t="shared" si="227"/>
        <v>26000</v>
      </c>
      <c r="AB546" s="34"/>
      <c r="AC546" s="280"/>
    </row>
    <row r="547" spans="1:29" s="36" customFormat="1" ht="15.75" customHeight="1">
      <c r="A547" s="231">
        <v>7</v>
      </c>
      <c r="B547" s="225"/>
      <c r="C547" s="200" t="s">
        <v>8055</v>
      </c>
      <c r="D547" s="218" t="s">
        <v>7975</v>
      </c>
      <c r="E547" s="195">
        <v>2</v>
      </c>
      <c r="F547" s="195"/>
      <c r="G547" s="195"/>
      <c r="H547" s="308">
        <f t="shared" si="214"/>
        <v>2</v>
      </c>
      <c r="I547" s="308">
        <f t="shared" si="222"/>
        <v>13000</v>
      </c>
      <c r="J547" s="195"/>
      <c r="K547" s="195"/>
      <c r="L547" s="195"/>
      <c r="M547" s="308">
        <f t="shared" si="215"/>
        <v>0</v>
      </c>
      <c r="N547" s="308">
        <f t="shared" si="232"/>
        <v>0</v>
      </c>
      <c r="O547" s="195"/>
      <c r="P547" s="195">
        <v>2</v>
      </c>
      <c r="Q547" s="195"/>
      <c r="R547" s="308">
        <f t="shared" si="216"/>
        <v>2</v>
      </c>
      <c r="S547" s="308">
        <f t="shared" si="220"/>
        <v>13000</v>
      </c>
      <c r="T547" s="195"/>
      <c r="U547" s="195"/>
      <c r="V547" s="195"/>
      <c r="W547" s="306">
        <f t="shared" si="217"/>
        <v>0</v>
      </c>
      <c r="X547" s="308">
        <f t="shared" si="221"/>
        <v>0</v>
      </c>
      <c r="Y547" s="312">
        <f t="shared" si="233"/>
        <v>4</v>
      </c>
      <c r="Z547" s="222">
        <v>6500</v>
      </c>
      <c r="AA547" s="309">
        <f t="shared" si="227"/>
        <v>26000</v>
      </c>
      <c r="AB547" s="34"/>
      <c r="AC547" s="280"/>
    </row>
    <row r="548" spans="1:29" s="36" customFormat="1" ht="15.75" customHeight="1">
      <c r="A548" s="231">
        <v>8</v>
      </c>
      <c r="B548" s="225"/>
      <c r="C548" s="200"/>
      <c r="D548" s="218"/>
      <c r="E548" s="195"/>
      <c r="F548" s="195"/>
      <c r="G548" s="195"/>
      <c r="H548" s="308">
        <f t="shared" si="214"/>
        <v>0</v>
      </c>
      <c r="I548" s="308">
        <f t="shared" si="222"/>
        <v>0</v>
      </c>
      <c r="J548" s="195"/>
      <c r="K548" s="195"/>
      <c r="L548" s="195"/>
      <c r="M548" s="308">
        <f t="shared" si="215"/>
        <v>0</v>
      </c>
      <c r="N548" s="308">
        <f t="shared" si="232"/>
        <v>0</v>
      </c>
      <c r="O548" s="195"/>
      <c r="P548" s="195"/>
      <c r="Q548" s="195"/>
      <c r="R548" s="308">
        <f t="shared" si="216"/>
        <v>0</v>
      </c>
      <c r="S548" s="308">
        <f t="shared" si="220"/>
        <v>0</v>
      </c>
      <c r="T548" s="195"/>
      <c r="U548" s="195"/>
      <c r="V548" s="195"/>
      <c r="W548" s="306">
        <f t="shared" si="217"/>
        <v>0</v>
      </c>
      <c r="X548" s="308">
        <f t="shared" si="221"/>
        <v>0</v>
      </c>
      <c r="Y548" s="312">
        <f t="shared" si="233"/>
        <v>0</v>
      </c>
      <c r="Z548" s="222"/>
      <c r="AA548" s="309">
        <f t="shared" si="227"/>
        <v>0</v>
      </c>
      <c r="AB548" s="34"/>
      <c r="AC548" s="280"/>
    </row>
    <row r="549" spans="1:29" s="36" customFormat="1" ht="15.75" customHeight="1">
      <c r="A549" s="231">
        <v>9</v>
      </c>
      <c r="B549" s="225"/>
      <c r="C549" s="200"/>
      <c r="D549" s="218"/>
      <c r="E549" s="195"/>
      <c r="F549" s="195"/>
      <c r="G549" s="195"/>
      <c r="H549" s="308">
        <f t="shared" si="214"/>
        <v>0</v>
      </c>
      <c r="I549" s="308">
        <f t="shared" si="222"/>
        <v>0</v>
      </c>
      <c r="J549" s="195"/>
      <c r="K549" s="195"/>
      <c r="L549" s="195"/>
      <c r="M549" s="308">
        <f t="shared" si="215"/>
        <v>0</v>
      </c>
      <c r="N549" s="308">
        <f t="shared" si="232"/>
        <v>0</v>
      </c>
      <c r="O549" s="195"/>
      <c r="P549" s="195"/>
      <c r="Q549" s="195"/>
      <c r="R549" s="308">
        <f t="shared" si="216"/>
        <v>0</v>
      </c>
      <c r="S549" s="308">
        <f t="shared" si="220"/>
        <v>0</v>
      </c>
      <c r="T549" s="195"/>
      <c r="U549" s="195"/>
      <c r="V549" s="195"/>
      <c r="W549" s="306">
        <f t="shared" si="217"/>
        <v>0</v>
      </c>
      <c r="X549" s="308">
        <f t="shared" si="221"/>
        <v>0</v>
      </c>
      <c r="Y549" s="312">
        <f t="shared" si="233"/>
        <v>0</v>
      </c>
      <c r="Z549" s="222"/>
      <c r="AA549" s="309">
        <f t="shared" si="227"/>
        <v>0</v>
      </c>
      <c r="AB549" s="34"/>
      <c r="AC549" s="280"/>
    </row>
    <row r="550" spans="1:29" s="36" customFormat="1" ht="15.75" customHeight="1" thickBot="1">
      <c r="A550" s="232">
        <v>10</v>
      </c>
      <c r="B550" s="227"/>
      <c r="C550" s="228"/>
      <c r="D550" s="229"/>
      <c r="E550" s="195"/>
      <c r="F550" s="195"/>
      <c r="G550" s="195"/>
      <c r="H550" s="310">
        <f>SUM(E550:G550)</f>
        <v>0</v>
      </c>
      <c r="I550" s="310">
        <f t="shared" si="222"/>
        <v>0</v>
      </c>
      <c r="J550" s="195"/>
      <c r="K550" s="195"/>
      <c r="L550" s="195"/>
      <c r="M550" s="310">
        <f>SUM(J550:L550)</f>
        <v>0</v>
      </c>
      <c r="N550" s="310">
        <f t="shared" si="232"/>
        <v>0</v>
      </c>
      <c r="O550" s="195"/>
      <c r="P550" s="195"/>
      <c r="Q550" s="195"/>
      <c r="R550" s="310">
        <f>SUM(O550:Q550)</f>
        <v>0</v>
      </c>
      <c r="S550" s="310">
        <f t="shared" si="220"/>
        <v>0</v>
      </c>
      <c r="T550" s="195"/>
      <c r="U550" s="195"/>
      <c r="V550" s="195"/>
      <c r="W550" s="136">
        <f>SUM(T550:V550)</f>
        <v>0</v>
      </c>
      <c r="X550" s="310">
        <f t="shared" si="221"/>
        <v>0</v>
      </c>
      <c r="Y550" s="313">
        <f t="shared" si="233"/>
        <v>0</v>
      </c>
      <c r="Z550" s="223"/>
      <c r="AA550" s="311">
        <f t="shared" si="227"/>
        <v>0</v>
      </c>
      <c r="AB550" s="34"/>
      <c r="AC550" s="280"/>
    </row>
    <row r="551" spans="1:29" s="36" customFormat="1" ht="9" customHeight="1" thickBot="1">
      <c r="A551" s="69"/>
      <c r="B551" s="118"/>
      <c r="C551" s="109"/>
      <c r="D551" s="126"/>
      <c r="E551" s="126"/>
      <c r="F551" s="126"/>
      <c r="G551" s="126"/>
      <c r="H551" s="71"/>
      <c r="I551" s="71"/>
      <c r="J551" s="126"/>
      <c r="K551" s="126"/>
      <c r="L551" s="126"/>
      <c r="M551" s="71"/>
      <c r="N551" s="71"/>
      <c r="O551" s="126"/>
      <c r="P551" s="126"/>
      <c r="Q551" s="126"/>
      <c r="R551" s="71"/>
      <c r="S551" s="71"/>
      <c r="T551" s="126"/>
      <c r="U551" s="126"/>
      <c r="V551" s="126"/>
      <c r="W551" s="71"/>
      <c r="X551" s="71"/>
      <c r="Y551" s="71"/>
      <c r="Z551" s="149"/>
      <c r="AA551" s="122"/>
      <c r="AB551" s="34"/>
      <c r="AC551" s="280"/>
    </row>
    <row r="552" spans="1:29" s="36" customFormat="1" ht="32.25" customHeight="1" thickBot="1">
      <c r="A552" s="344" t="s">
        <v>62</v>
      </c>
      <c r="B552" s="345"/>
      <c r="C552" s="346"/>
      <c r="D552" s="166"/>
      <c r="E552" s="167"/>
      <c r="F552" s="167"/>
      <c r="G552" s="167"/>
      <c r="H552" s="167"/>
      <c r="I552" s="167"/>
      <c r="J552" s="167"/>
      <c r="K552" s="167"/>
      <c r="L552" s="167"/>
      <c r="M552" s="167"/>
      <c r="N552" s="167"/>
      <c r="O552" s="167"/>
      <c r="P552" s="167"/>
      <c r="Q552" s="167"/>
      <c r="R552" s="167"/>
      <c r="S552" s="167"/>
      <c r="T552" s="167"/>
      <c r="U552" s="167"/>
      <c r="V552" s="167"/>
      <c r="W552" s="167"/>
      <c r="X552" s="167"/>
      <c r="Y552" s="168"/>
      <c r="Z552" s="353">
        <f>SUM(AA41:AA551)</f>
        <v>8138344.299999998</v>
      </c>
      <c r="AA552" s="354"/>
      <c r="AB552" s="34"/>
      <c r="AC552" s="280"/>
    </row>
    <row r="553" spans="1:29" s="36" customFormat="1" ht="32.25" customHeight="1" thickBot="1">
      <c r="A553" s="347" t="s">
        <v>63</v>
      </c>
      <c r="B553" s="348"/>
      <c r="C553" s="349"/>
      <c r="D553" s="70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11"/>
      <c r="Z553" s="340">
        <f>Z552*0.1</f>
        <v>813834.42999999982</v>
      </c>
      <c r="AA553" s="341"/>
      <c r="AB553" s="34"/>
      <c r="AC553" s="280"/>
    </row>
    <row r="554" spans="1:29" s="36" customFormat="1" ht="32.25" customHeight="1" thickBot="1">
      <c r="A554" s="347" t="s">
        <v>146</v>
      </c>
      <c r="B554" s="348"/>
      <c r="C554" s="349"/>
      <c r="D554" s="70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11"/>
      <c r="Z554" s="369">
        <f>SUM(Z552:AA553)</f>
        <v>8952178.7299999986</v>
      </c>
      <c r="AA554" s="370"/>
      <c r="AB554" s="34"/>
      <c r="AC554" s="280"/>
    </row>
    <row r="555" spans="1:29" s="36" customFormat="1" ht="32.25" customHeight="1" thickBot="1">
      <c r="A555" s="350" t="s">
        <v>142</v>
      </c>
      <c r="B555" s="351"/>
      <c r="C555" s="352"/>
      <c r="D555" s="363"/>
      <c r="E555" s="363"/>
      <c r="F555" s="363"/>
      <c r="G555" s="363"/>
      <c r="H555" s="363"/>
      <c r="I555" s="363"/>
      <c r="J555" s="363"/>
      <c r="K555" s="363"/>
      <c r="L555" s="363"/>
      <c r="M555" s="363"/>
      <c r="N555" s="363"/>
      <c r="O555" s="363"/>
      <c r="P555" s="363"/>
      <c r="Q555" s="363"/>
      <c r="R555" s="363"/>
      <c r="S555" s="363"/>
      <c r="T555" s="363"/>
      <c r="U555" s="363"/>
      <c r="V555" s="363"/>
      <c r="W555" s="363"/>
      <c r="X555" s="363"/>
      <c r="Y555" s="364"/>
      <c r="Z555" s="367"/>
      <c r="AA555" s="368"/>
      <c r="AB555" s="34"/>
      <c r="AC555" s="280"/>
    </row>
    <row r="556" spans="1:29" s="36" customFormat="1" ht="32.25" customHeight="1" thickBot="1">
      <c r="A556" s="350" t="s">
        <v>147</v>
      </c>
      <c r="B556" s="351"/>
      <c r="C556" s="352"/>
      <c r="D556" s="72"/>
      <c r="E556" s="72"/>
      <c r="F556" s="72"/>
      <c r="G556" s="72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72"/>
      <c r="U556" s="72"/>
      <c r="V556" s="72"/>
      <c r="W556" s="21"/>
      <c r="X556" s="72"/>
      <c r="Y556" s="72"/>
      <c r="Z556" s="375"/>
      <c r="AA556" s="376"/>
      <c r="AB556" s="34"/>
      <c r="AC556" s="280"/>
    </row>
    <row r="557" spans="1:29" s="36" customFormat="1" ht="27.75" customHeight="1" thickBot="1">
      <c r="A557" s="361" t="s">
        <v>143</v>
      </c>
      <c r="B557" s="362"/>
      <c r="C557" s="362"/>
      <c r="D557" s="355"/>
      <c r="E557" s="356"/>
      <c r="F557" s="356"/>
      <c r="G557" s="377"/>
      <c r="H557" s="27">
        <f>SUM(I41:I356)</f>
        <v>4620545.1100000013</v>
      </c>
      <c r="I557" s="157"/>
      <c r="J557" s="355"/>
      <c r="K557" s="356"/>
      <c r="L557" s="356"/>
      <c r="M557" s="27">
        <f>SUM(N41:N356)</f>
        <v>573545.61</v>
      </c>
      <c r="N557" s="25"/>
      <c r="O557" s="355"/>
      <c r="P557" s="356"/>
      <c r="Q557" s="356"/>
      <c r="R557" s="27">
        <f>SUM(S41:S356)</f>
        <v>769527.47000000032</v>
      </c>
      <c r="S557" s="25"/>
      <c r="T557" s="355"/>
      <c r="U557" s="356"/>
      <c r="V557" s="356"/>
      <c r="W557" s="27">
        <f>SUM(X41:X356)</f>
        <v>458429.81000000006</v>
      </c>
      <c r="X557" s="160"/>
      <c r="Y557" s="163"/>
      <c r="Z557" s="371">
        <f>H557+M557+R557+W557</f>
        <v>6422048.0000000019</v>
      </c>
      <c r="AA557" s="372"/>
      <c r="AB557" s="247"/>
      <c r="AC557" s="280"/>
    </row>
    <row r="558" spans="1:29" s="36" customFormat="1" ht="27" customHeight="1" thickBot="1">
      <c r="A558" s="361" t="s">
        <v>144</v>
      </c>
      <c r="B558" s="362"/>
      <c r="C558" s="362"/>
      <c r="D558" s="357"/>
      <c r="E558" s="358"/>
      <c r="F558" s="358"/>
      <c r="G558" s="378"/>
      <c r="H558" s="28" t="e">
        <f>SUM(I361:I550)</f>
        <v>#VALUE!</v>
      </c>
      <c r="I558" s="25"/>
      <c r="J558" s="357"/>
      <c r="K558" s="358"/>
      <c r="L558" s="358"/>
      <c r="M558" s="28" t="e">
        <f>SUM(N361:N550)</f>
        <v>#VALUE!</v>
      </c>
      <c r="N558" s="25"/>
      <c r="O558" s="357"/>
      <c r="P558" s="358"/>
      <c r="Q558" s="358"/>
      <c r="R558" s="28" t="e">
        <f>SUM(S361:S550)</f>
        <v>#VALUE!</v>
      </c>
      <c r="S558" s="25"/>
      <c r="T558" s="357"/>
      <c r="U558" s="358"/>
      <c r="V558" s="358"/>
      <c r="W558" s="28" t="e">
        <f>SUM(X361:X550)</f>
        <v>#VALUE!</v>
      </c>
      <c r="X558" s="161"/>
      <c r="Y558" s="165"/>
      <c r="Z558" s="373" t="e">
        <f>H558+M558+R558+W558</f>
        <v>#VALUE!</v>
      </c>
      <c r="AA558" s="374"/>
      <c r="AB558" s="247"/>
      <c r="AC558" s="280"/>
    </row>
    <row r="559" spans="1:29" s="36" customFormat="1" ht="23.25" customHeight="1" thickBot="1">
      <c r="A559" s="342" t="s">
        <v>64</v>
      </c>
      <c r="B559" s="343"/>
      <c r="C559" s="343"/>
      <c r="D559" s="359"/>
      <c r="E559" s="360"/>
      <c r="F559" s="360"/>
      <c r="G559" s="379"/>
      <c r="H559" s="29" t="e">
        <f>SUM(H557:H558)</f>
        <v>#VALUE!</v>
      </c>
      <c r="I559" s="156"/>
      <c r="J559" s="359"/>
      <c r="K559" s="360"/>
      <c r="L559" s="360"/>
      <c r="M559" s="29" t="e">
        <f>SUM(M557:M558)</f>
        <v>#VALUE!</v>
      </c>
      <c r="N559" s="26"/>
      <c r="O559" s="359"/>
      <c r="P559" s="360"/>
      <c r="Q559" s="360"/>
      <c r="R559" s="29" t="e">
        <f>SUM(R557:R558)</f>
        <v>#VALUE!</v>
      </c>
      <c r="S559" s="26"/>
      <c r="T559" s="359"/>
      <c r="U559" s="360"/>
      <c r="V559" s="360"/>
      <c r="W559" s="29" t="e">
        <f>SUM(W557:W558)</f>
        <v>#VALUE!</v>
      </c>
      <c r="X559" s="162"/>
      <c r="Y559" s="164"/>
      <c r="Z559" s="365" t="e">
        <f>H559+M559+R559+W559</f>
        <v>#VALUE!</v>
      </c>
      <c r="AA559" s="366"/>
      <c r="AB559" s="247"/>
      <c r="AC559" s="280"/>
    </row>
    <row r="560" spans="1:29" s="80" customFormat="1" ht="15" customHeight="1">
      <c r="A560" s="73"/>
      <c r="B560" s="73"/>
      <c r="C560" s="158" t="s">
        <v>52</v>
      </c>
      <c r="D560" s="75"/>
      <c r="E560" s="76"/>
      <c r="F560" s="76"/>
      <c r="G560" s="76"/>
      <c r="H560" s="77"/>
      <c r="I560" s="77"/>
      <c r="J560" s="76"/>
      <c r="K560" s="76"/>
      <c r="L560" s="76"/>
      <c r="M560" s="77"/>
      <c r="N560" s="77"/>
      <c r="O560" s="76"/>
      <c r="P560" s="76"/>
      <c r="Q560" s="76"/>
      <c r="R560" s="77"/>
      <c r="S560" s="77"/>
      <c r="T560" s="76"/>
      <c r="U560" s="76"/>
      <c r="V560" s="76"/>
      <c r="W560" s="77"/>
      <c r="X560" s="77"/>
      <c r="Y560" s="78"/>
      <c r="Z560" s="79"/>
      <c r="AA560" s="76"/>
      <c r="AB560" s="248"/>
      <c r="AC560" s="287"/>
    </row>
    <row r="561" spans="1:29" s="80" customFormat="1" ht="27" customHeight="1">
      <c r="A561" s="73"/>
      <c r="B561" s="73"/>
      <c r="C561" s="158" t="s">
        <v>53</v>
      </c>
      <c r="D561" s="75"/>
      <c r="E561" s="76"/>
      <c r="F561" s="76"/>
      <c r="G561" s="76"/>
      <c r="H561" s="77"/>
      <c r="I561" s="77"/>
      <c r="J561" s="76"/>
      <c r="K561" s="76"/>
      <c r="L561" s="76"/>
      <c r="M561" s="77"/>
      <c r="N561" s="77"/>
      <c r="O561" s="76"/>
      <c r="P561" s="76"/>
      <c r="Q561" s="76"/>
      <c r="R561" s="77"/>
      <c r="S561" s="77"/>
      <c r="T561" s="76"/>
      <c r="U561" s="76"/>
      <c r="V561" s="76"/>
      <c r="W561" s="77"/>
      <c r="X561" s="77"/>
      <c r="Y561" s="78"/>
      <c r="Z561" s="79"/>
      <c r="AA561" s="76"/>
      <c r="AB561" s="248"/>
      <c r="AC561" s="287"/>
    </row>
    <row r="562" spans="1:29" s="80" customFormat="1" ht="15" customHeight="1">
      <c r="A562" s="73"/>
      <c r="B562" s="73"/>
      <c r="C562" s="74"/>
      <c r="D562" s="75"/>
      <c r="E562" s="76"/>
      <c r="F562" s="76"/>
      <c r="G562" s="76"/>
      <c r="H562" s="77"/>
      <c r="I562" s="77"/>
      <c r="J562" s="76"/>
      <c r="K562" s="76"/>
      <c r="L562" s="76"/>
      <c r="M562" s="77"/>
      <c r="N562" s="77"/>
      <c r="O562" s="76"/>
      <c r="P562" s="76"/>
      <c r="Q562" s="76"/>
      <c r="R562" s="77"/>
      <c r="S562" s="77"/>
      <c r="T562" s="76"/>
      <c r="U562" s="76"/>
      <c r="V562" s="76"/>
      <c r="W562" s="77"/>
      <c r="X562" s="77"/>
      <c r="Y562" s="78"/>
      <c r="Z562" s="79"/>
      <c r="AA562" s="76"/>
      <c r="AB562" s="248"/>
      <c r="AC562" s="287"/>
    </row>
    <row r="563" spans="1:29" s="80" customFormat="1" ht="15" customHeight="1">
      <c r="A563" s="73"/>
      <c r="B563" s="73"/>
      <c r="C563" s="74"/>
      <c r="D563" s="75"/>
      <c r="E563" s="76"/>
      <c r="F563" s="76"/>
      <c r="G563" s="76"/>
      <c r="H563" s="77"/>
      <c r="I563" s="77"/>
      <c r="J563" s="76"/>
      <c r="K563" s="76"/>
      <c r="L563" s="76"/>
      <c r="M563" s="77"/>
      <c r="N563" s="77"/>
      <c r="O563" s="76"/>
      <c r="P563" s="76"/>
      <c r="Q563" s="76"/>
      <c r="R563" s="77"/>
      <c r="S563" s="77"/>
      <c r="T563" s="76"/>
      <c r="U563" s="76"/>
      <c r="V563" s="76"/>
      <c r="W563" s="77"/>
      <c r="X563" s="77"/>
      <c r="Y563" s="78"/>
      <c r="Z563" s="79"/>
      <c r="AA563" s="76"/>
      <c r="AB563" s="248"/>
      <c r="AC563" s="287"/>
    </row>
    <row r="564" spans="1:29" s="80" customFormat="1" ht="15" customHeight="1">
      <c r="A564" s="73"/>
      <c r="B564" s="73"/>
      <c r="C564" s="74"/>
      <c r="D564" s="75"/>
      <c r="E564" s="76"/>
      <c r="F564" s="76"/>
      <c r="G564" s="76"/>
      <c r="H564" s="77"/>
      <c r="I564" s="77"/>
      <c r="J564" s="76"/>
      <c r="K564" s="76"/>
      <c r="L564" s="76"/>
      <c r="M564" s="77"/>
      <c r="N564" s="77"/>
      <c r="O564" s="76"/>
      <c r="P564" s="76"/>
      <c r="Q564" s="76"/>
      <c r="R564" s="77"/>
      <c r="S564" s="77"/>
      <c r="T564" s="76"/>
      <c r="U564" s="76"/>
      <c r="V564" s="76"/>
      <c r="W564" s="77"/>
      <c r="X564" s="77"/>
      <c r="Y564" s="78"/>
      <c r="Z564" s="79"/>
      <c r="AA564" s="76"/>
      <c r="AB564" s="248"/>
      <c r="AC564" s="287"/>
    </row>
    <row r="565" spans="1:29" s="36" customFormat="1" ht="33.75" customHeight="1">
      <c r="A565" s="73"/>
      <c r="B565" s="73"/>
      <c r="C565" s="339" t="s">
        <v>54</v>
      </c>
      <c r="D565" s="339"/>
      <c r="E565" s="339"/>
      <c r="F565" s="339"/>
      <c r="G565" s="339"/>
      <c r="H565" s="339"/>
      <c r="I565" s="339"/>
      <c r="J565" s="339"/>
      <c r="K565" s="339"/>
      <c r="L565" s="339"/>
      <c r="M565" s="339"/>
      <c r="N565" s="339"/>
      <c r="O565" s="339"/>
      <c r="P565" s="339"/>
      <c r="Q565" s="339"/>
      <c r="R565" s="339"/>
      <c r="S565" s="339"/>
      <c r="T565" s="339"/>
      <c r="U565" s="339"/>
      <c r="V565" s="339"/>
      <c r="W565" s="339"/>
      <c r="X565" s="339"/>
      <c r="Y565" s="339"/>
      <c r="Z565" s="339"/>
      <c r="AA565" s="339"/>
      <c r="AB565" s="34"/>
      <c r="AC565" s="280"/>
    </row>
    <row r="566" spans="1:29" ht="15" customHeight="1">
      <c r="D566" s="81"/>
      <c r="E566" s="81"/>
      <c r="F566" s="81"/>
      <c r="G566" s="81"/>
      <c r="H566" s="33"/>
      <c r="I566" s="33"/>
      <c r="J566" s="81"/>
      <c r="K566" s="81"/>
      <c r="L566" s="81"/>
      <c r="M566" s="33"/>
      <c r="N566" s="33"/>
      <c r="O566" s="81"/>
      <c r="P566" s="81"/>
      <c r="Q566" s="81"/>
      <c r="R566" s="33"/>
      <c r="S566" s="33"/>
      <c r="T566" s="81"/>
      <c r="U566" s="81"/>
      <c r="V566" s="81"/>
      <c r="W566" s="33"/>
      <c r="X566" s="85"/>
      <c r="Y566" s="85"/>
      <c r="Z566" s="108"/>
    </row>
    <row r="567" spans="1:29" ht="15" customHeight="1"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5"/>
      <c r="W567" s="85"/>
      <c r="X567" s="85"/>
      <c r="Y567" s="85"/>
      <c r="Z567" s="296"/>
      <c r="AA567" s="84"/>
    </row>
    <row r="568" spans="1:29" ht="15" customHeight="1"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5"/>
      <c r="T568" s="85"/>
      <c r="U568" s="85"/>
      <c r="V568" s="85"/>
      <c r="W568" s="85"/>
      <c r="X568" s="85"/>
      <c r="Y568" s="85"/>
      <c r="Z568" s="296"/>
      <c r="AA568" s="84"/>
    </row>
    <row r="569" spans="1:29" ht="15" customHeight="1">
      <c r="C569" s="86"/>
      <c r="D569" s="84"/>
      <c r="E569" s="83"/>
      <c r="F569" s="83"/>
      <c r="G569" s="83"/>
      <c r="H569" s="83"/>
      <c r="I569" s="83"/>
      <c r="J569" s="84"/>
      <c r="K569" s="84"/>
      <c r="L569" s="84"/>
      <c r="M569" s="84"/>
      <c r="N569" s="84"/>
      <c r="O569" s="84"/>
      <c r="P569" s="84"/>
      <c r="Q569" s="83"/>
      <c r="R569" s="83"/>
      <c r="S569" s="83"/>
      <c r="T569" s="84"/>
      <c r="U569" s="83"/>
      <c r="V569" s="84"/>
      <c r="W569" s="84"/>
      <c r="Z569" s="297"/>
      <c r="AA569" s="84"/>
    </row>
    <row r="570" spans="1:29" ht="15" customHeight="1">
      <c r="C570" s="86"/>
      <c r="D570" s="84"/>
      <c r="E570" s="316"/>
      <c r="F570" s="316"/>
      <c r="G570" s="316"/>
      <c r="H570" s="316"/>
      <c r="I570" s="316"/>
      <c r="J570" s="316"/>
      <c r="K570" s="316"/>
      <c r="L570" s="316"/>
      <c r="M570" s="85"/>
      <c r="N570" s="85"/>
      <c r="O570" s="84"/>
      <c r="P570" s="84"/>
      <c r="Q570" s="316"/>
      <c r="R570" s="316"/>
      <c r="S570" s="86"/>
      <c r="T570" s="84"/>
      <c r="U570" s="83"/>
      <c r="V570" s="84"/>
      <c r="W570" s="84"/>
      <c r="Z570" s="297"/>
      <c r="AA570" s="84"/>
    </row>
    <row r="571" spans="1:29" ht="15" customHeight="1">
      <c r="C571" s="86"/>
      <c r="D571" s="84"/>
      <c r="E571" s="316"/>
      <c r="F571" s="316"/>
      <c r="G571" s="316"/>
      <c r="H571" s="316"/>
      <c r="I571" s="316"/>
      <c r="J571" s="316"/>
      <c r="K571" s="316"/>
      <c r="L571" s="316"/>
      <c r="M571" s="85"/>
      <c r="N571" s="85"/>
      <c r="O571" s="84"/>
      <c r="P571" s="84"/>
      <c r="Q571" s="83"/>
      <c r="R571" s="83"/>
      <c r="S571" s="83"/>
      <c r="T571" s="84"/>
      <c r="U571" s="83"/>
      <c r="V571" s="84"/>
      <c r="W571" s="84"/>
      <c r="Z571" s="297"/>
      <c r="AA571" s="84"/>
    </row>
    <row r="572" spans="1:29" ht="15" customHeight="1">
      <c r="C572" s="85"/>
      <c r="D572" s="84"/>
      <c r="E572" s="83"/>
      <c r="F572" s="83"/>
      <c r="G572" s="83"/>
      <c r="H572" s="83"/>
      <c r="I572" s="83"/>
      <c r="J572" s="84"/>
      <c r="K572" s="84"/>
      <c r="L572" s="84"/>
      <c r="M572" s="84"/>
      <c r="N572" s="84"/>
      <c r="O572" s="84"/>
      <c r="P572" s="84"/>
      <c r="Q572" s="83"/>
      <c r="R572" s="83"/>
      <c r="S572" s="83"/>
      <c r="T572" s="84"/>
      <c r="U572" s="83"/>
      <c r="V572" s="84"/>
      <c r="W572" s="84"/>
      <c r="Z572" s="297"/>
      <c r="AA572" s="84"/>
    </row>
    <row r="573" spans="1:29" ht="15" customHeight="1">
      <c r="C573" s="86"/>
      <c r="D573" s="84"/>
      <c r="E573" s="83"/>
      <c r="F573" s="83"/>
      <c r="G573" s="83"/>
      <c r="H573" s="83"/>
      <c r="I573" s="83"/>
      <c r="J573" s="84"/>
      <c r="K573" s="84"/>
      <c r="L573" s="84"/>
      <c r="M573" s="84"/>
      <c r="N573" s="84"/>
      <c r="O573" s="84"/>
      <c r="P573" s="84"/>
      <c r="Q573" s="83"/>
      <c r="R573" s="83"/>
      <c r="S573" s="83"/>
      <c r="T573" s="84"/>
      <c r="U573" s="83"/>
      <c r="V573" s="84"/>
      <c r="W573" s="84"/>
      <c r="Z573" s="297"/>
      <c r="AA573" s="84"/>
    </row>
    <row r="574" spans="1:29" ht="25.5" customHeight="1">
      <c r="C574" s="300"/>
      <c r="D574" s="298"/>
      <c r="E574" s="84"/>
      <c r="F574" s="293"/>
      <c r="G574" s="315"/>
      <c r="H574" s="315"/>
      <c r="I574" s="315"/>
      <c r="J574" s="315"/>
      <c r="K574" s="315"/>
      <c r="L574" s="315"/>
      <c r="M574" s="315"/>
      <c r="N574" s="84"/>
      <c r="O574" s="84"/>
      <c r="P574" s="84"/>
      <c r="Q574" s="315"/>
      <c r="R574" s="315"/>
      <c r="S574" s="315"/>
      <c r="T574" s="315"/>
      <c r="U574" s="315"/>
      <c r="V574" s="315"/>
      <c r="W574" s="315"/>
      <c r="Z574" s="297"/>
      <c r="AA574" s="84"/>
    </row>
    <row r="575" spans="1:29" ht="15" customHeight="1">
      <c r="C575" s="87"/>
      <c r="D575" s="83"/>
      <c r="E575" s="84"/>
      <c r="F575" s="87"/>
      <c r="G575" s="320"/>
      <c r="H575" s="320"/>
      <c r="I575" s="320"/>
      <c r="J575" s="320"/>
      <c r="K575" s="320"/>
      <c r="L575" s="320"/>
      <c r="M575" s="320"/>
      <c r="N575" s="84"/>
      <c r="O575" s="84"/>
      <c r="P575" s="84"/>
      <c r="Q575" s="320"/>
      <c r="R575" s="320"/>
      <c r="S575" s="320"/>
      <c r="T575" s="320"/>
      <c r="U575" s="320"/>
      <c r="V575" s="320"/>
      <c r="W575" s="320"/>
      <c r="X575" s="83"/>
      <c r="Y575" s="83"/>
      <c r="Z575" s="297"/>
      <c r="AA575" s="84"/>
    </row>
    <row r="576" spans="1:29" ht="15" customHeight="1">
      <c r="C576" s="86"/>
      <c r="D576" s="83"/>
      <c r="E576" s="320"/>
      <c r="F576" s="320"/>
      <c r="G576" s="320"/>
      <c r="H576" s="320"/>
      <c r="I576" s="320"/>
      <c r="J576" s="320"/>
      <c r="K576" s="320"/>
      <c r="L576" s="84"/>
      <c r="M576" s="84"/>
      <c r="N576" s="84"/>
      <c r="O576" s="84"/>
      <c r="P576" s="84"/>
      <c r="Q576" s="83"/>
      <c r="R576" s="83"/>
      <c r="S576" s="83"/>
      <c r="T576" s="87"/>
      <c r="U576" s="87"/>
      <c r="V576" s="87"/>
      <c r="W576" s="87"/>
      <c r="X576" s="87"/>
      <c r="Y576" s="87"/>
      <c r="Z576" s="297"/>
      <c r="AA576" s="84"/>
    </row>
    <row r="577" spans="3:27" ht="15" customHeight="1">
      <c r="C577" s="86"/>
      <c r="D577" s="83"/>
      <c r="E577" s="84"/>
      <c r="F577" s="84"/>
      <c r="G577" s="84"/>
      <c r="H577" s="84"/>
      <c r="I577" s="84"/>
      <c r="J577" s="84"/>
      <c r="K577" s="83"/>
      <c r="L577" s="83"/>
      <c r="M577" s="83"/>
      <c r="N577" s="83"/>
      <c r="O577" s="83"/>
      <c r="P577" s="84"/>
      <c r="Q577" s="84"/>
      <c r="R577" s="84"/>
      <c r="S577" s="84"/>
      <c r="T577" s="84"/>
      <c r="U577" s="84"/>
      <c r="V577" s="84"/>
      <c r="W577" s="84"/>
      <c r="Y577" s="83"/>
      <c r="Z577" s="297"/>
      <c r="AA577" s="84"/>
    </row>
    <row r="578" spans="3:27" ht="15" customHeight="1">
      <c r="C578" s="299"/>
      <c r="D578" s="319"/>
      <c r="E578" s="319"/>
      <c r="F578" s="319"/>
      <c r="G578" s="84"/>
      <c r="H578" s="84"/>
      <c r="I578" s="84"/>
      <c r="J578" s="84"/>
      <c r="K578" s="83"/>
      <c r="L578" s="83"/>
      <c r="M578" s="83"/>
      <c r="N578" s="83"/>
      <c r="O578" s="83"/>
      <c r="P578" s="84"/>
      <c r="Q578" s="84"/>
      <c r="R578" s="84"/>
      <c r="S578" s="84"/>
      <c r="T578" s="84"/>
      <c r="U578" s="84"/>
      <c r="V578" s="84"/>
      <c r="W578" s="84"/>
      <c r="Y578" s="83"/>
      <c r="Z578" s="318"/>
      <c r="AA578" s="318"/>
    </row>
    <row r="579" spans="3:27" ht="15" customHeight="1">
      <c r="C579" s="159"/>
      <c r="D579" s="83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Z579" s="317"/>
      <c r="AA579" s="317"/>
    </row>
    <row r="580" spans="3:27" ht="15" customHeight="1">
      <c r="C580" s="85"/>
      <c r="D580" s="83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Z580" s="297"/>
      <c r="AA580" s="84"/>
    </row>
    <row r="581" spans="3:27" ht="15" customHeight="1">
      <c r="C581" s="85"/>
      <c r="D581" s="83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Z581" s="297"/>
      <c r="AA581" s="84"/>
    </row>
    <row r="582" spans="3:27" ht="15" customHeight="1">
      <c r="C582" s="85"/>
      <c r="D582" s="83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Z582" s="297"/>
      <c r="AA582" s="84"/>
    </row>
    <row r="583" spans="3:27" ht="15" customHeight="1">
      <c r="C583" s="85"/>
      <c r="D583" s="83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Z583" s="297"/>
      <c r="AA583" s="84"/>
    </row>
    <row r="584" spans="3:27">
      <c r="C584" s="85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Z584" s="297"/>
      <c r="AA584" s="84"/>
    </row>
    <row r="585" spans="3:27">
      <c r="C585" s="85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Z585" s="297"/>
      <c r="AA585" s="84"/>
    </row>
    <row r="586" spans="3:27">
      <c r="C586" s="85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Z586" s="297"/>
      <c r="AA586" s="84"/>
    </row>
    <row r="601" spans="4:4">
      <c r="D601" s="295"/>
    </row>
  </sheetData>
  <sheetProtection password="DFEC" sheet="1" objects="1" scenarios="1" insertRows="0" selectLockedCells="1"/>
  <dataConsolidate/>
  <mergeCells count="70">
    <mergeCell ref="A393:C393"/>
    <mergeCell ref="A485:C485"/>
    <mergeCell ref="A474:C474"/>
    <mergeCell ref="A452:C452"/>
    <mergeCell ref="A441:C441"/>
    <mergeCell ref="A430:C430"/>
    <mergeCell ref="A463:C463"/>
    <mergeCell ref="Z357:AA357"/>
    <mergeCell ref="D34:J35"/>
    <mergeCell ref="A399:C399"/>
    <mergeCell ref="A39:AA39"/>
    <mergeCell ref="A132:C132"/>
    <mergeCell ref="A145:C145"/>
    <mergeCell ref="A40:C40"/>
    <mergeCell ref="A48:C48"/>
    <mergeCell ref="A189:C189"/>
    <mergeCell ref="A164:C164"/>
    <mergeCell ref="A204:C204"/>
    <mergeCell ref="A372:C372"/>
    <mergeCell ref="A366:C366"/>
    <mergeCell ref="A360:C360"/>
    <mergeCell ref="A359:AA359"/>
    <mergeCell ref="A201:C201"/>
    <mergeCell ref="Z559:AA559"/>
    <mergeCell ref="A518:C518"/>
    <mergeCell ref="A507:C507"/>
    <mergeCell ref="Z555:AA555"/>
    <mergeCell ref="Z554:AA554"/>
    <mergeCell ref="Z557:AA557"/>
    <mergeCell ref="Z558:AA558"/>
    <mergeCell ref="Z556:AA556"/>
    <mergeCell ref="A540:C540"/>
    <mergeCell ref="A529:C529"/>
    <mergeCell ref="D557:G559"/>
    <mergeCell ref="A496:C496"/>
    <mergeCell ref="C565:AA565"/>
    <mergeCell ref="Z553:AA553"/>
    <mergeCell ref="A559:C559"/>
    <mergeCell ref="A552:C552"/>
    <mergeCell ref="A553:C553"/>
    <mergeCell ref="A555:C555"/>
    <mergeCell ref="A554:C554"/>
    <mergeCell ref="Z552:AA552"/>
    <mergeCell ref="J557:L559"/>
    <mergeCell ref="A556:C556"/>
    <mergeCell ref="A557:C557"/>
    <mergeCell ref="A558:C558"/>
    <mergeCell ref="O557:Q559"/>
    <mergeCell ref="T557:V559"/>
    <mergeCell ref="D555:Y555"/>
    <mergeCell ref="A2:AA2"/>
    <mergeCell ref="A3:AA3"/>
    <mergeCell ref="D37:D38"/>
    <mergeCell ref="E37:Y37"/>
    <mergeCell ref="Z37:Z38"/>
    <mergeCell ref="AA37:AA38"/>
    <mergeCell ref="A37:C38"/>
    <mergeCell ref="D32:M32"/>
    <mergeCell ref="D33:H33"/>
    <mergeCell ref="Z579:AA579"/>
    <mergeCell ref="Z578:AA578"/>
    <mergeCell ref="D578:F578"/>
    <mergeCell ref="E576:K576"/>
    <mergeCell ref="Q575:W575"/>
    <mergeCell ref="G575:M575"/>
    <mergeCell ref="Q574:W574"/>
    <mergeCell ref="G574:M574"/>
    <mergeCell ref="E571:L571"/>
    <mergeCell ref="Q570:R570"/>
    <mergeCell ref="E570:L570"/>
  </mergeCells>
  <conditionalFormatting sqref="AB1:AB1048576">
    <cfRule type="cellIs" dxfId="1" priority="1" stopIfTrue="1" operator="equal">
      <formula>#N/A</formula>
    </cfRule>
    <cfRule type="cellIs" dxfId="0" priority="2" stopIfTrue="1" operator="equal">
      <formula>#N/A</formula>
    </cfRule>
  </conditionalFormatting>
  <dataValidations disablePrompts="1" count="1">
    <dataValidation type="custom" allowBlank="1" showInputMessage="1" showErrorMessage="1" sqref="E49:G130 E41:G46 E133:G143 E146:G162 E165:G187 E190:G199 E202:G202 E205:G356">
      <formula1>ISBLANK(E40)=FALSE</formula1>
    </dataValidation>
  </dataValidations>
  <pageMargins left="0.33" right="0.1" top="0.75" bottom="0.75" header="0.5" footer="0.5"/>
  <pageSetup paperSize="9" scale="65" orientation="landscape" r:id="rId1"/>
  <headerFooter alignWithMargins="0">
    <oddHeader>&amp;CPages &amp;P of &amp;N</oddHeader>
  </headerFooter>
  <legacyDrawing r:id="rId2"/>
  <controls>
    <control shapeId="1035" r:id="rId3" name="TempCombo"/>
    <control shapeId="1036" r:id="rId4" name="lblHead"/>
    <control shapeId="1037" r:id="rId5" name="lblPropOfficer"/>
    <control shapeId="1038" r:id="rId6" name="lblAccountant"/>
    <control shapeId="1039" r:id="rId7" name="Label2"/>
    <control shapeId="1040" r:id="rId8" name="Label3"/>
    <control shapeId="1041" r:id="rId9" name="Image1"/>
    <control shapeId="1042" r:id="rId10" name="Label1"/>
    <control shapeId="1043" r:id="rId11" name="Label4"/>
    <control shapeId="1044" r:id="rId12" name="Label5"/>
    <control shapeId="1045" r:id="rId13" name="Label6"/>
    <control shapeId="1046" r:id="rId14" name="lblDatePrepared"/>
    <control shapeId="1047" r:id="rId15" name="Image2"/>
    <control shapeId="1048" r:id="rId16" name="Image3"/>
    <control shapeId="1049" r:id="rId17" name="Label1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IV2"/>
  <sheetViews>
    <sheetView topLeftCell="B1" workbookViewId="0">
      <selection activeCell="P2" sqref="P2"/>
    </sheetView>
  </sheetViews>
  <sheetFormatPr defaultRowHeight="12.75"/>
  <cols>
    <col min="1" max="1" width="12.28515625" style="269" bestFit="1" customWidth="1"/>
    <col min="2" max="2" width="36.7109375" style="269" bestFit="1" customWidth="1"/>
    <col min="3" max="3" width="6.7109375" style="269" bestFit="1" customWidth="1"/>
    <col min="4" max="4" width="7.7109375" style="269" bestFit="1" customWidth="1"/>
    <col min="5" max="5" width="5.42578125" style="269" bestFit="1" customWidth="1"/>
    <col min="6" max="9" width="11.7109375" style="269" customWidth="1"/>
    <col min="10" max="12" width="13.140625" style="269" bestFit="1" customWidth="1"/>
    <col min="13" max="13" width="14.28515625" style="269" bestFit="1" customWidth="1"/>
    <col min="14" max="14" width="16.42578125" style="269" bestFit="1" customWidth="1"/>
    <col min="15" max="15" width="12.28515625" style="269" bestFit="1" customWidth="1"/>
    <col min="16" max="16" width="13.28515625" style="269" bestFit="1" customWidth="1"/>
    <col min="17" max="252" width="8.85546875" style="269"/>
    <col min="253" max="253" width="12.28515625" style="269" bestFit="1" customWidth="1"/>
    <col min="254" max="254" width="36.7109375" style="269" bestFit="1" customWidth="1"/>
    <col min="255" max="255" width="6.7109375" style="269" bestFit="1" customWidth="1"/>
    <col min="256" max="256" width="7.7109375" style="269" bestFit="1" customWidth="1"/>
  </cols>
  <sheetData>
    <row r="1" spans="1:22">
      <c r="A1" s="269" t="s">
        <v>4108</v>
      </c>
      <c r="B1" s="269" t="s">
        <v>4107</v>
      </c>
      <c r="C1" s="269" t="s">
        <v>4109</v>
      </c>
      <c r="D1" s="269" t="s">
        <v>4110</v>
      </c>
      <c r="E1" s="269" t="s">
        <v>4153</v>
      </c>
      <c r="F1" s="270" t="s">
        <v>4319</v>
      </c>
      <c r="G1" s="270" t="s">
        <v>4320</v>
      </c>
      <c r="H1" s="270" t="s">
        <v>4321</v>
      </c>
      <c r="I1" s="270" t="s">
        <v>4322</v>
      </c>
      <c r="J1" s="269" t="s">
        <v>4154</v>
      </c>
      <c r="K1" s="269" t="s">
        <v>4155</v>
      </c>
      <c r="L1" s="269" t="s">
        <v>4156</v>
      </c>
      <c r="M1" s="269" t="s">
        <v>4157</v>
      </c>
      <c r="N1" s="269" t="s">
        <v>4158</v>
      </c>
      <c r="O1" s="269" t="s">
        <v>4159</v>
      </c>
      <c r="P1" s="269" t="s">
        <v>4111</v>
      </c>
    </row>
    <row r="2" spans="1:22">
      <c r="A2" s="269" t="s">
        <v>7926</v>
      </c>
      <c r="B2" s="269" t="s">
        <v>7925</v>
      </c>
      <c r="C2" s="269" t="s">
        <v>4126</v>
      </c>
      <c r="D2" s="269" t="s">
        <v>7927</v>
      </c>
      <c r="E2" s="269" t="s">
        <v>7930</v>
      </c>
      <c r="F2" s="271" t="str">
        <f>$A$2&amp;"-000001"</f>
        <v>No Code-000001</v>
      </c>
      <c r="G2" s="271" t="str">
        <f>$A$2&amp;"-000002"</f>
        <v>No Code-000002</v>
      </c>
      <c r="H2" s="271" t="str">
        <f>$A$2&amp;"-000003"</f>
        <v>No Code-000003</v>
      </c>
      <c r="I2" s="271" t="str">
        <f>$A$2&amp;"-000004"</f>
        <v>No Code-000004</v>
      </c>
      <c r="J2" s="272">
        <f>APP!Z552</f>
        <v>8138344.299999998</v>
      </c>
      <c r="K2" s="272">
        <f>APP!Z553</f>
        <v>813834.42999999982</v>
      </c>
      <c r="L2" s="272">
        <f>APP!Z554</f>
        <v>8952178.7299999986</v>
      </c>
      <c r="M2" s="269" t="s">
        <v>7931</v>
      </c>
      <c r="N2" s="269" t="s">
        <v>7932</v>
      </c>
      <c r="O2" s="269" t="s">
        <v>7933</v>
      </c>
      <c r="P2" s="273">
        <v>43053</v>
      </c>
      <c r="V2" s="273"/>
    </row>
  </sheetData>
  <sheetProtection password="DFEC" sheet="1" objects="1" scenarios="1" insert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IV156"/>
  <sheetViews>
    <sheetView workbookViewId="0">
      <selection activeCell="A9" sqref="A9"/>
    </sheetView>
  </sheetViews>
  <sheetFormatPr defaultColWidth="8.85546875" defaultRowHeight="12.75"/>
  <cols>
    <col min="1" max="1" width="12.7109375" style="302" bestFit="1" customWidth="1"/>
    <col min="2" max="2" width="13.28515625" style="302" bestFit="1" customWidth="1"/>
    <col min="3" max="3" width="11.5703125" style="302" bestFit="1" customWidth="1"/>
    <col min="4" max="4" width="8.28515625" style="302" bestFit="1" customWidth="1"/>
    <col min="5" max="5" width="14" style="302" bestFit="1" customWidth="1"/>
    <col min="6" max="6" width="17.5703125" style="302" bestFit="1" customWidth="1"/>
    <col min="7" max="7" width="51.28515625" style="302" bestFit="1" customWidth="1"/>
    <col min="8" max="8" width="6.7109375" style="302" bestFit="1" customWidth="1"/>
    <col min="9" max="9" width="10.5703125" style="304" bestFit="1" customWidth="1"/>
    <col min="10" max="10" width="11.85546875" style="302" bestFit="1" customWidth="1"/>
    <col min="11" max="11" width="12" style="302" bestFit="1" customWidth="1"/>
    <col min="12" max="12" width="11.85546875" style="302" bestFit="1" customWidth="1"/>
    <col min="13" max="13" width="12" style="302" bestFit="1" customWidth="1"/>
    <col min="14" max="14" width="11.85546875" style="302" bestFit="1" customWidth="1"/>
    <col min="15" max="15" width="12" style="302" bestFit="1" customWidth="1"/>
    <col min="16" max="16" width="11.85546875" style="302" bestFit="1" customWidth="1"/>
    <col min="17" max="17" width="12" style="302" bestFit="1" customWidth="1"/>
    <col min="18" max="246" width="8.85546875" style="302"/>
    <col min="247" max="247" width="12.7109375" style="302" bestFit="1" customWidth="1"/>
    <col min="248" max="248" width="13.28515625" style="302" bestFit="1" customWidth="1"/>
    <col min="249" max="249" width="7.140625" style="302" bestFit="1" customWidth="1"/>
    <col min="250" max="250" width="8.28515625" style="302" bestFit="1" customWidth="1"/>
    <col min="251" max="251" width="14" style="302" bestFit="1" customWidth="1"/>
    <col min="252" max="252" width="20.140625" style="302" bestFit="1" customWidth="1"/>
    <col min="253" max="253" width="51.28515625" style="302" bestFit="1" customWidth="1"/>
    <col min="254" max="254" width="6.7109375" style="302" bestFit="1" customWidth="1"/>
    <col min="255" max="255" width="12.42578125" style="302" bestFit="1" customWidth="1"/>
    <col min="256" max="256" width="12.5703125" style="302" bestFit="1" customWidth="1"/>
    <col min="257" max="16384" width="8.85546875" style="305"/>
  </cols>
  <sheetData>
    <row r="1" spans="1:256" customFormat="1">
      <c r="A1" s="274" t="s">
        <v>4108</v>
      </c>
      <c r="B1" s="274" t="s">
        <v>4107</v>
      </c>
      <c r="C1" s="274" t="s">
        <v>4109</v>
      </c>
      <c r="D1" s="274" t="s">
        <v>4110</v>
      </c>
      <c r="E1" s="274" t="s">
        <v>4111</v>
      </c>
      <c r="F1" s="274" t="s">
        <v>4112</v>
      </c>
      <c r="G1" s="274" t="s">
        <v>4113</v>
      </c>
      <c r="H1" s="274" t="s">
        <v>4114</v>
      </c>
      <c r="I1" s="274" t="s">
        <v>4119</v>
      </c>
      <c r="J1" s="274" t="s">
        <v>4319</v>
      </c>
      <c r="K1" s="274" t="s">
        <v>4115</v>
      </c>
      <c r="L1" s="274" t="s">
        <v>4320</v>
      </c>
      <c r="M1" s="274" t="s">
        <v>4116</v>
      </c>
      <c r="N1" s="274" t="s">
        <v>4321</v>
      </c>
      <c r="O1" s="274" t="s">
        <v>4117</v>
      </c>
      <c r="P1" s="274" t="s">
        <v>4322</v>
      </c>
      <c r="Q1" s="274" t="s">
        <v>4118</v>
      </c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  <c r="IL1" s="275"/>
      <c r="IM1" s="275"/>
      <c r="IN1" s="275"/>
      <c r="IO1" s="275"/>
      <c r="IP1" s="275"/>
      <c r="IQ1" s="275"/>
      <c r="IR1" s="275"/>
      <c r="IS1" s="275"/>
      <c r="IT1" s="275"/>
      <c r="IU1" s="275"/>
      <c r="IV1" s="275"/>
    </row>
    <row r="2" spans="1:256">
      <c r="A2" s="302" t="s">
        <v>7926</v>
      </c>
      <c r="B2" s="302" t="s">
        <v>7925</v>
      </c>
      <c r="C2" s="302" t="s">
        <v>4126</v>
      </c>
      <c r="D2" s="302" t="s">
        <v>7927</v>
      </c>
      <c r="E2" s="303">
        <v>43053</v>
      </c>
      <c r="F2" s="302" t="s">
        <v>158</v>
      </c>
      <c r="G2" s="302" t="s">
        <v>421</v>
      </c>
      <c r="H2" s="302" t="s">
        <v>65</v>
      </c>
      <c r="I2" s="304">
        <v>20.28</v>
      </c>
      <c r="J2" s="302" t="s">
        <v>7934</v>
      </c>
      <c r="K2" s="302">
        <v>258</v>
      </c>
      <c r="L2" s="302" t="s">
        <v>7935</v>
      </c>
      <c r="M2" s="302">
        <v>49</v>
      </c>
      <c r="N2" s="302" t="s">
        <v>7936</v>
      </c>
      <c r="O2" s="302">
        <v>60</v>
      </c>
      <c r="P2" s="302" t="s">
        <v>7937</v>
      </c>
      <c r="Q2" s="302">
        <v>52</v>
      </c>
    </row>
    <row r="3" spans="1:256">
      <c r="A3" s="302" t="s">
        <v>7926</v>
      </c>
      <c r="B3" s="302" t="s">
        <v>7925</v>
      </c>
      <c r="C3" s="302" t="s">
        <v>4126</v>
      </c>
      <c r="D3" s="302" t="s">
        <v>7927</v>
      </c>
      <c r="E3" s="303">
        <v>43053</v>
      </c>
      <c r="F3" s="302" t="s">
        <v>159</v>
      </c>
      <c r="G3" s="302" t="s">
        <v>420</v>
      </c>
      <c r="H3" s="302" t="s">
        <v>65</v>
      </c>
      <c r="I3" s="304">
        <v>19.2</v>
      </c>
      <c r="J3" s="302" t="s">
        <v>7934</v>
      </c>
      <c r="K3" s="302">
        <v>24</v>
      </c>
      <c r="L3" s="302" t="s">
        <v>7935</v>
      </c>
      <c r="M3" s="302">
        <v>26</v>
      </c>
      <c r="N3" s="302" t="s">
        <v>7936</v>
      </c>
      <c r="O3" s="302">
        <v>29</v>
      </c>
      <c r="P3" s="302" t="s">
        <v>7937</v>
      </c>
      <c r="Q3" s="302">
        <v>24</v>
      </c>
    </row>
    <row r="4" spans="1:256">
      <c r="A4" s="302" t="s">
        <v>7926</v>
      </c>
      <c r="B4" s="302" t="s">
        <v>7925</v>
      </c>
      <c r="C4" s="302" t="s">
        <v>4126</v>
      </c>
      <c r="D4" s="302" t="s">
        <v>7927</v>
      </c>
      <c r="E4" s="303">
        <v>43053</v>
      </c>
      <c r="F4" s="302" t="s">
        <v>160</v>
      </c>
      <c r="G4" s="302" t="s">
        <v>422</v>
      </c>
      <c r="H4" s="302" t="s">
        <v>65</v>
      </c>
      <c r="I4" s="304">
        <v>91.94</v>
      </c>
      <c r="J4" s="302" t="s">
        <v>7934</v>
      </c>
      <c r="K4" s="302">
        <v>26</v>
      </c>
      <c r="L4" s="302" t="s">
        <v>7935</v>
      </c>
      <c r="M4" s="302">
        <v>26</v>
      </c>
      <c r="N4" s="302" t="s">
        <v>7936</v>
      </c>
      <c r="O4" s="302">
        <v>26</v>
      </c>
      <c r="P4" s="302" t="s">
        <v>7937</v>
      </c>
      <c r="Q4" s="302">
        <v>26</v>
      </c>
    </row>
    <row r="5" spans="1:256">
      <c r="A5" s="302" t="s">
        <v>7926</v>
      </c>
      <c r="B5" s="302" t="s">
        <v>7925</v>
      </c>
      <c r="C5" s="302" t="s">
        <v>4126</v>
      </c>
      <c r="D5" s="302" t="s">
        <v>7927</v>
      </c>
      <c r="E5" s="303">
        <v>43053</v>
      </c>
      <c r="F5" s="302" t="s">
        <v>4160</v>
      </c>
      <c r="G5" s="302" t="s">
        <v>4318</v>
      </c>
      <c r="H5" s="302" t="s">
        <v>33</v>
      </c>
      <c r="I5" s="304">
        <v>40.97</v>
      </c>
      <c r="J5" s="302" t="s">
        <v>7934</v>
      </c>
      <c r="K5" s="302">
        <v>114</v>
      </c>
      <c r="L5" s="302" t="s">
        <v>7935</v>
      </c>
      <c r="M5" s="302">
        <v>31</v>
      </c>
      <c r="N5" s="302" t="s">
        <v>7936</v>
      </c>
      <c r="O5" s="302">
        <v>46</v>
      </c>
      <c r="P5" s="302" t="s">
        <v>7937</v>
      </c>
      <c r="Q5" s="302">
        <v>28</v>
      </c>
    </row>
    <row r="6" spans="1:256">
      <c r="A6" s="302" t="s">
        <v>7926</v>
      </c>
      <c r="B6" s="302" t="s">
        <v>7925</v>
      </c>
      <c r="C6" s="302" t="s">
        <v>4126</v>
      </c>
      <c r="D6" s="302" t="s">
        <v>7927</v>
      </c>
      <c r="E6" s="303">
        <v>43053</v>
      </c>
      <c r="F6" s="302" t="s">
        <v>161</v>
      </c>
      <c r="G6" s="302" t="s">
        <v>154</v>
      </c>
      <c r="H6" s="302" t="s">
        <v>20</v>
      </c>
      <c r="I6" s="304">
        <v>75.39</v>
      </c>
      <c r="J6" s="302" t="s">
        <v>7934</v>
      </c>
      <c r="K6" s="302">
        <v>153</v>
      </c>
      <c r="L6" s="302" t="s">
        <v>7935</v>
      </c>
      <c r="M6" s="302">
        <v>99</v>
      </c>
      <c r="N6" s="302" t="s">
        <v>7936</v>
      </c>
      <c r="O6" s="302">
        <v>107</v>
      </c>
      <c r="P6" s="302" t="s">
        <v>7937</v>
      </c>
      <c r="Q6" s="302">
        <v>84</v>
      </c>
    </row>
    <row r="7" spans="1:256">
      <c r="A7" s="302" t="s">
        <v>7926</v>
      </c>
      <c r="B7" s="302" t="s">
        <v>7925</v>
      </c>
      <c r="C7" s="302" t="s">
        <v>4126</v>
      </c>
      <c r="D7" s="302" t="s">
        <v>7927</v>
      </c>
      <c r="E7" s="303">
        <v>43053</v>
      </c>
      <c r="F7" s="302" t="s">
        <v>244</v>
      </c>
      <c r="G7" s="302" t="s">
        <v>426</v>
      </c>
      <c r="H7" s="302" t="s">
        <v>22</v>
      </c>
      <c r="I7" s="304">
        <v>18.93</v>
      </c>
      <c r="J7" s="302" t="s">
        <v>7934</v>
      </c>
      <c r="K7" s="302">
        <v>148</v>
      </c>
      <c r="L7" s="302" t="s">
        <v>7935</v>
      </c>
      <c r="M7" s="302">
        <v>115</v>
      </c>
      <c r="N7" s="302" t="s">
        <v>7936</v>
      </c>
      <c r="O7" s="302">
        <v>122</v>
      </c>
      <c r="P7" s="302" t="s">
        <v>7937</v>
      </c>
      <c r="Q7" s="302">
        <v>108</v>
      </c>
    </row>
    <row r="8" spans="1:256">
      <c r="A8" s="302" t="s">
        <v>7926</v>
      </c>
      <c r="B8" s="302" t="s">
        <v>7925</v>
      </c>
      <c r="C8" s="302" t="s">
        <v>4126</v>
      </c>
      <c r="D8" s="302" t="s">
        <v>7927</v>
      </c>
      <c r="E8" s="303">
        <v>43053</v>
      </c>
      <c r="F8" s="302" t="s">
        <v>255</v>
      </c>
      <c r="G8" s="302" t="s">
        <v>522</v>
      </c>
      <c r="H8" s="302" t="s">
        <v>26</v>
      </c>
      <c r="I8" s="304">
        <v>88.69</v>
      </c>
      <c r="J8" s="302" t="s">
        <v>7934</v>
      </c>
      <c r="K8" s="302">
        <v>172</v>
      </c>
      <c r="L8" s="302" t="s">
        <v>7935</v>
      </c>
      <c r="M8" s="302">
        <v>70</v>
      </c>
      <c r="N8" s="302" t="s">
        <v>7936</v>
      </c>
      <c r="O8" s="302">
        <v>108</v>
      </c>
      <c r="P8" s="302" t="s">
        <v>7937</v>
      </c>
      <c r="Q8" s="302">
        <v>54</v>
      </c>
    </row>
    <row r="9" spans="1:256">
      <c r="A9" s="302" t="s">
        <v>7926</v>
      </c>
      <c r="B9" s="302" t="s">
        <v>7925</v>
      </c>
      <c r="C9" s="302" t="s">
        <v>4126</v>
      </c>
      <c r="D9" s="302" t="s">
        <v>7927</v>
      </c>
      <c r="E9" s="303">
        <v>43053</v>
      </c>
      <c r="F9" s="302" t="s">
        <v>256</v>
      </c>
      <c r="G9" s="302" t="s">
        <v>396</v>
      </c>
      <c r="H9" s="302" t="s">
        <v>27</v>
      </c>
      <c r="I9" s="304">
        <v>49.73</v>
      </c>
      <c r="J9" s="302" t="s">
        <v>7934</v>
      </c>
      <c r="K9" s="302">
        <v>393</v>
      </c>
      <c r="L9" s="302" t="s">
        <v>7935</v>
      </c>
      <c r="M9" s="302">
        <v>344</v>
      </c>
      <c r="N9" s="302" t="s">
        <v>7936</v>
      </c>
      <c r="O9" s="302">
        <v>343</v>
      </c>
      <c r="P9" s="302" t="s">
        <v>7937</v>
      </c>
      <c r="Q9" s="302">
        <v>284</v>
      </c>
    </row>
    <row r="10" spans="1:256">
      <c r="A10" s="302" t="s">
        <v>7926</v>
      </c>
      <c r="B10" s="302" t="s">
        <v>7925</v>
      </c>
      <c r="C10" s="302" t="s">
        <v>4126</v>
      </c>
      <c r="D10" s="302" t="s">
        <v>7927</v>
      </c>
      <c r="E10" s="303">
        <v>43053</v>
      </c>
      <c r="F10" s="302" t="s">
        <v>257</v>
      </c>
      <c r="G10" s="302" t="s">
        <v>397</v>
      </c>
      <c r="H10" s="302" t="s">
        <v>23</v>
      </c>
      <c r="I10" s="304">
        <v>205.48</v>
      </c>
      <c r="J10" s="302" t="s">
        <v>7934</v>
      </c>
      <c r="K10" s="302">
        <v>118</v>
      </c>
      <c r="L10" s="302" t="s">
        <v>7935</v>
      </c>
      <c r="M10" s="302">
        <v>78</v>
      </c>
      <c r="N10" s="302" t="s">
        <v>7936</v>
      </c>
      <c r="O10" s="302">
        <v>68</v>
      </c>
      <c r="P10" s="302" t="s">
        <v>7937</v>
      </c>
      <c r="Q10" s="302">
        <v>58</v>
      </c>
    </row>
    <row r="11" spans="1:256">
      <c r="A11" s="302" t="s">
        <v>7926</v>
      </c>
      <c r="B11" s="302" t="s">
        <v>7925</v>
      </c>
      <c r="C11" s="302" t="s">
        <v>4126</v>
      </c>
      <c r="D11" s="302" t="s">
        <v>7927</v>
      </c>
      <c r="E11" s="303">
        <v>43053</v>
      </c>
      <c r="F11" s="302" t="s">
        <v>258</v>
      </c>
      <c r="G11" s="302" t="s">
        <v>398</v>
      </c>
      <c r="H11" s="302" t="s">
        <v>23</v>
      </c>
      <c r="I11" s="304">
        <v>210.91</v>
      </c>
      <c r="J11" s="302" t="s">
        <v>7934</v>
      </c>
      <c r="K11" s="302">
        <v>10</v>
      </c>
      <c r="L11" s="302" t="s">
        <v>7935</v>
      </c>
      <c r="M11" s="302">
        <v>6</v>
      </c>
      <c r="N11" s="302" t="s">
        <v>7936</v>
      </c>
      <c r="O11" s="302">
        <v>7</v>
      </c>
      <c r="P11" s="302" t="s">
        <v>7937</v>
      </c>
      <c r="Q11" s="302">
        <v>6</v>
      </c>
    </row>
    <row r="12" spans="1:256">
      <c r="A12" s="302" t="s">
        <v>7926</v>
      </c>
      <c r="B12" s="302" t="s">
        <v>7925</v>
      </c>
      <c r="C12" s="302" t="s">
        <v>4126</v>
      </c>
      <c r="D12" s="302" t="s">
        <v>7927</v>
      </c>
      <c r="E12" s="303">
        <v>43053</v>
      </c>
      <c r="F12" s="302" t="s">
        <v>259</v>
      </c>
      <c r="G12" s="302" t="s">
        <v>413</v>
      </c>
      <c r="H12" s="302" t="s">
        <v>29</v>
      </c>
      <c r="I12" s="304">
        <v>67.06</v>
      </c>
      <c r="J12" s="302" t="s">
        <v>7934</v>
      </c>
      <c r="K12" s="302">
        <v>86</v>
      </c>
      <c r="L12" s="302" t="s">
        <v>7935</v>
      </c>
      <c r="M12" s="302">
        <v>28</v>
      </c>
      <c r="N12" s="302" t="s">
        <v>7936</v>
      </c>
      <c r="O12" s="302">
        <v>24</v>
      </c>
      <c r="P12" s="302" t="s">
        <v>7937</v>
      </c>
      <c r="Q12" s="302">
        <v>12</v>
      </c>
    </row>
    <row r="13" spans="1:256">
      <c r="A13" s="302" t="s">
        <v>7926</v>
      </c>
      <c r="B13" s="302" t="s">
        <v>7925</v>
      </c>
      <c r="C13" s="302" t="s">
        <v>4126</v>
      </c>
      <c r="D13" s="302" t="s">
        <v>7927</v>
      </c>
      <c r="E13" s="303">
        <v>43053</v>
      </c>
      <c r="F13" s="302" t="s">
        <v>260</v>
      </c>
      <c r="G13" s="302" t="s">
        <v>481</v>
      </c>
      <c r="H13" s="302" t="s">
        <v>23</v>
      </c>
      <c r="I13" s="304">
        <v>26.89</v>
      </c>
      <c r="J13" s="302" t="s">
        <v>7934</v>
      </c>
      <c r="K13" s="302">
        <v>3</v>
      </c>
      <c r="L13" s="302" t="s">
        <v>7935</v>
      </c>
      <c r="M13" s="302">
        <v>1</v>
      </c>
      <c r="N13" s="302" t="s">
        <v>7936</v>
      </c>
      <c r="O13" s="302">
        <v>1</v>
      </c>
      <c r="P13" s="302" t="s">
        <v>7937</v>
      </c>
      <c r="Q13" s="302">
        <v>1</v>
      </c>
    </row>
    <row r="14" spans="1:256">
      <c r="A14" s="302" t="s">
        <v>7926</v>
      </c>
      <c r="B14" s="302" t="s">
        <v>7925</v>
      </c>
      <c r="C14" s="302" t="s">
        <v>4126</v>
      </c>
      <c r="D14" s="302" t="s">
        <v>7927</v>
      </c>
      <c r="E14" s="303">
        <v>43053</v>
      </c>
      <c r="F14" s="302" t="s">
        <v>261</v>
      </c>
      <c r="G14" s="302" t="s">
        <v>533</v>
      </c>
      <c r="H14" s="302" t="s">
        <v>20</v>
      </c>
      <c r="I14" s="304">
        <v>38.19</v>
      </c>
      <c r="J14" s="302" t="s">
        <v>7934</v>
      </c>
      <c r="K14" s="302">
        <v>4</v>
      </c>
      <c r="L14" s="302" t="s">
        <v>7935</v>
      </c>
      <c r="M14" s="302">
        <v>4</v>
      </c>
      <c r="N14" s="302" t="s">
        <v>7936</v>
      </c>
      <c r="O14" s="302">
        <v>4</v>
      </c>
      <c r="P14" s="302" t="s">
        <v>7937</v>
      </c>
      <c r="Q14" s="302">
        <v>4</v>
      </c>
    </row>
    <row r="15" spans="1:256">
      <c r="A15" s="302" t="s">
        <v>7926</v>
      </c>
      <c r="B15" s="302" t="s">
        <v>7925</v>
      </c>
      <c r="C15" s="302" t="s">
        <v>4126</v>
      </c>
      <c r="D15" s="302" t="s">
        <v>7927</v>
      </c>
      <c r="E15" s="303">
        <v>43053</v>
      </c>
      <c r="F15" s="302" t="s">
        <v>262</v>
      </c>
      <c r="G15" s="302" t="s">
        <v>534</v>
      </c>
      <c r="H15" s="302" t="s">
        <v>20</v>
      </c>
      <c r="I15" s="304">
        <v>40.47</v>
      </c>
      <c r="J15" s="302" t="s">
        <v>7934</v>
      </c>
      <c r="K15" s="302">
        <v>4</v>
      </c>
      <c r="L15" s="302" t="s">
        <v>7935</v>
      </c>
      <c r="M15" s="302">
        <v>4</v>
      </c>
      <c r="N15" s="302" t="s">
        <v>7936</v>
      </c>
      <c r="O15" s="302">
        <v>4</v>
      </c>
      <c r="P15" s="302" t="s">
        <v>7937</v>
      </c>
      <c r="Q15" s="302">
        <v>4</v>
      </c>
    </row>
    <row r="16" spans="1:256">
      <c r="A16" s="302" t="s">
        <v>7926</v>
      </c>
      <c r="B16" s="302" t="s">
        <v>7925</v>
      </c>
      <c r="C16" s="302" t="s">
        <v>4126</v>
      </c>
      <c r="D16" s="302" t="s">
        <v>7927</v>
      </c>
      <c r="E16" s="303">
        <v>43053</v>
      </c>
      <c r="F16" s="302" t="s">
        <v>263</v>
      </c>
      <c r="G16" s="302" t="s">
        <v>499</v>
      </c>
      <c r="H16" s="302" t="s">
        <v>23</v>
      </c>
      <c r="I16" s="304">
        <v>7.87</v>
      </c>
      <c r="J16" s="302" t="s">
        <v>7934</v>
      </c>
      <c r="K16" s="302">
        <v>52</v>
      </c>
      <c r="L16" s="302" t="s">
        <v>7935</v>
      </c>
      <c r="M16" s="302">
        <v>52</v>
      </c>
      <c r="N16" s="302" t="s">
        <v>7936</v>
      </c>
      <c r="O16" s="302">
        <v>52</v>
      </c>
      <c r="P16" s="302" t="s">
        <v>7937</v>
      </c>
      <c r="Q16" s="302">
        <v>52</v>
      </c>
    </row>
    <row r="17" spans="1:17">
      <c r="A17" s="302" t="s">
        <v>7926</v>
      </c>
      <c r="B17" s="302" t="s">
        <v>7925</v>
      </c>
      <c r="C17" s="302" t="s">
        <v>4126</v>
      </c>
      <c r="D17" s="302" t="s">
        <v>7927</v>
      </c>
      <c r="E17" s="303">
        <v>43053</v>
      </c>
      <c r="F17" s="302" t="s">
        <v>264</v>
      </c>
      <c r="G17" s="302" t="s">
        <v>500</v>
      </c>
      <c r="H17" s="302" t="s">
        <v>23</v>
      </c>
      <c r="I17" s="304">
        <v>13.94</v>
      </c>
      <c r="J17" s="302" t="s">
        <v>7934</v>
      </c>
      <c r="K17" s="302">
        <v>22</v>
      </c>
      <c r="L17" s="302" t="s">
        <v>7935</v>
      </c>
      <c r="M17" s="302">
        <v>22</v>
      </c>
      <c r="N17" s="302" t="s">
        <v>7936</v>
      </c>
      <c r="O17" s="302">
        <v>23</v>
      </c>
      <c r="P17" s="302" t="s">
        <v>7937</v>
      </c>
      <c r="Q17" s="302">
        <v>23</v>
      </c>
    </row>
    <row r="18" spans="1:17">
      <c r="A18" s="302" t="s">
        <v>7926</v>
      </c>
      <c r="B18" s="302" t="s">
        <v>7925</v>
      </c>
      <c r="C18" s="302" t="s">
        <v>4126</v>
      </c>
      <c r="D18" s="302" t="s">
        <v>7927</v>
      </c>
      <c r="E18" s="303">
        <v>43053</v>
      </c>
      <c r="F18" s="302" t="s">
        <v>265</v>
      </c>
      <c r="G18" s="302" t="s">
        <v>501</v>
      </c>
      <c r="H18" s="302" t="s">
        <v>23</v>
      </c>
      <c r="I18" s="304">
        <v>19.88</v>
      </c>
      <c r="J18" s="302" t="s">
        <v>7934</v>
      </c>
      <c r="K18" s="302">
        <v>22</v>
      </c>
      <c r="L18" s="302" t="s">
        <v>7935</v>
      </c>
      <c r="M18" s="302">
        <v>22</v>
      </c>
      <c r="N18" s="302" t="s">
        <v>7936</v>
      </c>
      <c r="O18" s="302">
        <v>23</v>
      </c>
      <c r="P18" s="302" t="s">
        <v>7937</v>
      </c>
      <c r="Q18" s="302">
        <v>23</v>
      </c>
    </row>
    <row r="19" spans="1:17">
      <c r="A19" s="302" t="s">
        <v>7926</v>
      </c>
      <c r="B19" s="302" t="s">
        <v>7925</v>
      </c>
      <c r="C19" s="302" t="s">
        <v>4126</v>
      </c>
      <c r="D19" s="302" t="s">
        <v>7927</v>
      </c>
      <c r="E19" s="303">
        <v>43053</v>
      </c>
      <c r="F19" s="302" t="s">
        <v>266</v>
      </c>
      <c r="G19" s="302" t="s">
        <v>502</v>
      </c>
      <c r="H19" s="302" t="s">
        <v>23</v>
      </c>
      <c r="I19" s="304">
        <v>41.1</v>
      </c>
      <c r="J19" s="302" t="s">
        <v>7934</v>
      </c>
      <c r="K19" s="302">
        <v>24</v>
      </c>
      <c r="L19" s="302" t="s">
        <v>7935</v>
      </c>
      <c r="M19" s="302">
        <v>24</v>
      </c>
      <c r="N19" s="302" t="s">
        <v>7936</v>
      </c>
      <c r="O19" s="302">
        <v>24</v>
      </c>
      <c r="P19" s="302" t="s">
        <v>7937</v>
      </c>
      <c r="Q19" s="302">
        <v>24</v>
      </c>
    </row>
    <row r="20" spans="1:17">
      <c r="A20" s="302" t="s">
        <v>7926</v>
      </c>
      <c r="B20" s="302" t="s">
        <v>7925</v>
      </c>
      <c r="C20" s="302" t="s">
        <v>4126</v>
      </c>
      <c r="D20" s="302" t="s">
        <v>7927</v>
      </c>
      <c r="E20" s="303">
        <v>43053</v>
      </c>
      <c r="F20" s="302" t="s">
        <v>267</v>
      </c>
      <c r="G20" s="302" t="s">
        <v>483</v>
      </c>
      <c r="H20" s="302" t="s">
        <v>20</v>
      </c>
      <c r="I20" s="304">
        <v>18.260000000000002</v>
      </c>
      <c r="J20" s="302" t="s">
        <v>7934</v>
      </c>
      <c r="K20" s="302">
        <v>585</v>
      </c>
      <c r="L20" s="302" t="s">
        <v>7935</v>
      </c>
      <c r="M20" s="302">
        <v>426</v>
      </c>
      <c r="N20" s="302" t="s">
        <v>7936</v>
      </c>
      <c r="O20" s="302">
        <v>376</v>
      </c>
      <c r="P20" s="302" t="s">
        <v>7937</v>
      </c>
      <c r="Q20" s="302">
        <v>381</v>
      </c>
    </row>
    <row r="21" spans="1:17">
      <c r="A21" s="302" t="s">
        <v>7926</v>
      </c>
      <c r="B21" s="302" t="s">
        <v>7925</v>
      </c>
      <c r="C21" s="302" t="s">
        <v>4126</v>
      </c>
      <c r="D21" s="302" t="s">
        <v>7927</v>
      </c>
      <c r="E21" s="303">
        <v>43053</v>
      </c>
      <c r="F21" s="302" t="s">
        <v>268</v>
      </c>
      <c r="G21" s="302" t="s">
        <v>456</v>
      </c>
      <c r="H21" s="302" t="s">
        <v>23</v>
      </c>
      <c r="I21" s="304">
        <v>72.569999999999993</v>
      </c>
      <c r="J21" s="302" t="s">
        <v>7934</v>
      </c>
      <c r="K21" s="302">
        <v>19</v>
      </c>
      <c r="L21" s="302" t="s">
        <v>7935</v>
      </c>
      <c r="M21" s="302">
        <v>19</v>
      </c>
      <c r="N21" s="302" t="s">
        <v>7936</v>
      </c>
      <c r="O21" s="302">
        <v>16</v>
      </c>
      <c r="P21" s="302" t="s">
        <v>7937</v>
      </c>
      <c r="Q21" s="302">
        <v>15</v>
      </c>
    </row>
    <row r="22" spans="1:17">
      <c r="A22" s="302" t="s">
        <v>7926</v>
      </c>
      <c r="B22" s="302" t="s">
        <v>7925</v>
      </c>
      <c r="C22" s="302" t="s">
        <v>4126</v>
      </c>
      <c r="D22" s="302" t="s">
        <v>7927</v>
      </c>
      <c r="E22" s="303">
        <v>43053</v>
      </c>
      <c r="F22" s="302" t="s">
        <v>269</v>
      </c>
      <c r="G22" s="302" t="s">
        <v>486</v>
      </c>
      <c r="H22" s="302" t="s">
        <v>20</v>
      </c>
      <c r="I22" s="304">
        <v>71.39</v>
      </c>
      <c r="J22" s="302" t="s">
        <v>7934</v>
      </c>
      <c r="K22" s="302">
        <v>166</v>
      </c>
      <c r="L22" s="302" t="s">
        <v>7935</v>
      </c>
      <c r="M22" s="302">
        <v>18</v>
      </c>
      <c r="N22" s="302" t="s">
        <v>7936</v>
      </c>
      <c r="O22" s="302">
        <v>12</v>
      </c>
      <c r="P22" s="302" t="s">
        <v>7937</v>
      </c>
      <c r="Q22" s="302">
        <v>12</v>
      </c>
    </row>
    <row r="23" spans="1:17">
      <c r="A23" s="302" t="s">
        <v>7926</v>
      </c>
      <c r="B23" s="302" t="s">
        <v>7925</v>
      </c>
      <c r="C23" s="302" t="s">
        <v>4126</v>
      </c>
      <c r="D23" s="302" t="s">
        <v>7927</v>
      </c>
      <c r="E23" s="303">
        <v>43053</v>
      </c>
      <c r="F23" s="302" t="s">
        <v>270</v>
      </c>
      <c r="G23" s="302" t="s">
        <v>461</v>
      </c>
      <c r="H23" s="302" t="s">
        <v>23</v>
      </c>
      <c r="I23" s="304">
        <v>424.47</v>
      </c>
      <c r="J23" s="302" t="s">
        <v>7934</v>
      </c>
      <c r="K23" s="302">
        <v>25</v>
      </c>
      <c r="L23" s="302" t="s">
        <v>7935</v>
      </c>
      <c r="M23" s="302">
        <v>9</v>
      </c>
      <c r="N23" s="302" t="s">
        <v>7936</v>
      </c>
      <c r="O23" s="302">
        <v>8</v>
      </c>
      <c r="P23" s="302" t="s">
        <v>7937</v>
      </c>
      <c r="Q23" s="302">
        <v>6</v>
      </c>
    </row>
    <row r="24" spans="1:17">
      <c r="A24" s="302" t="s">
        <v>7926</v>
      </c>
      <c r="B24" s="302" t="s">
        <v>7925</v>
      </c>
      <c r="C24" s="302" t="s">
        <v>4126</v>
      </c>
      <c r="D24" s="302" t="s">
        <v>7927</v>
      </c>
      <c r="E24" s="303">
        <v>43053</v>
      </c>
      <c r="F24" s="302" t="s">
        <v>271</v>
      </c>
      <c r="G24" s="302" t="s">
        <v>462</v>
      </c>
      <c r="H24" s="302" t="s">
        <v>23</v>
      </c>
      <c r="I24" s="304">
        <v>538.79999999999995</v>
      </c>
      <c r="J24" s="302" t="s">
        <v>7934</v>
      </c>
      <c r="K24" s="302">
        <v>33</v>
      </c>
      <c r="L24" s="302" t="s">
        <v>7935</v>
      </c>
      <c r="M24" s="302">
        <v>15</v>
      </c>
      <c r="N24" s="302" t="s">
        <v>7936</v>
      </c>
      <c r="O24" s="302">
        <v>11</v>
      </c>
      <c r="P24" s="302" t="s">
        <v>7937</v>
      </c>
      <c r="Q24" s="302">
        <v>7</v>
      </c>
    </row>
    <row r="25" spans="1:17">
      <c r="A25" s="302" t="s">
        <v>7926</v>
      </c>
      <c r="B25" s="302" t="s">
        <v>7925</v>
      </c>
      <c r="C25" s="302" t="s">
        <v>4126</v>
      </c>
      <c r="D25" s="302" t="s">
        <v>7927</v>
      </c>
      <c r="E25" s="303">
        <v>43053</v>
      </c>
      <c r="F25" s="302" t="s">
        <v>272</v>
      </c>
      <c r="G25" s="302" t="s">
        <v>464</v>
      </c>
      <c r="H25" s="302" t="s">
        <v>23</v>
      </c>
      <c r="I25" s="304">
        <v>667.84</v>
      </c>
      <c r="J25" s="302" t="s">
        <v>7934</v>
      </c>
      <c r="K25" s="302">
        <v>46</v>
      </c>
      <c r="L25" s="302" t="s">
        <v>7935</v>
      </c>
      <c r="M25" s="302">
        <v>12</v>
      </c>
      <c r="N25" s="302" t="s">
        <v>7936</v>
      </c>
      <c r="O25" s="302">
        <v>18</v>
      </c>
      <c r="P25" s="302" t="s">
        <v>7937</v>
      </c>
      <c r="Q25" s="302">
        <v>5</v>
      </c>
    </row>
    <row r="26" spans="1:17">
      <c r="A26" s="302" t="s">
        <v>7926</v>
      </c>
      <c r="B26" s="302" t="s">
        <v>7925</v>
      </c>
      <c r="C26" s="302" t="s">
        <v>4126</v>
      </c>
      <c r="D26" s="302" t="s">
        <v>7927</v>
      </c>
      <c r="E26" s="303">
        <v>43053</v>
      </c>
      <c r="F26" s="302" t="s">
        <v>273</v>
      </c>
      <c r="G26" s="302" t="s">
        <v>465</v>
      </c>
      <c r="H26" s="302" t="s">
        <v>20</v>
      </c>
      <c r="I26" s="304">
        <v>28.71</v>
      </c>
      <c r="J26" s="302" t="s">
        <v>7934</v>
      </c>
      <c r="K26" s="302">
        <v>84</v>
      </c>
      <c r="L26" s="302" t="s">
        <v>7935</v>
      </c>
      <c r="M26" s="302">
        <v>18</v>
      </c>
      <c r="N26" s="302" t="s">
        <v>7936</v>
      </c>
      <c r="O26" s="302">
        <v>65</v>
      </c>
      <c r="P26" s="302" t="s">
        <v>7937</v>
      </c>
      <c r="Q26" s="302">
        <v>30</v>
      </c>
    </row>
    <row r="27" spans="1:17">
      <c r="A27" s="302" t="s">
        <v>7926</v>
      </c>
      <c r="B27" s="302" t="s">
        <v>7925</v>
      </c>
      <c r="C27" s="302" t="s">
        <v>4126</v>
      </c>
      <c r="D27" s="302" t="s">
        <v>7927</v>
      </c>
      <c r="E27" s="303">
        <v>43053</v>
      </c>
      <c r="F27" s="302" t="s">
        <v>274</v>
      </c>
      <c r="G27" s="302" t="s">
        <v>463</v>
      </c>
      <c r="H27" s="302" t="s">
        <v>23</v>
      </c>
      <c r="I27" s="304">
        <v>341.79</v>
      </c>
      <c r="J27" s="302" t="s">
        <v>7934</v>
      </c>
      <c r="K27" s="302">
        <v>31</v>
      </c>
      <c r="L27" s="302" t="s">
        <v>7935</v>
      </c>
      <c r="M27" s="302">
        <v>20</v>
      </c>
      <c r="N27" s="302" t="s">
        <v>7936</v>
      </c>
      <c r="O27" s="302">
        <v>6</v>
      </c>
      <c r="P27" s="302" t="s">
        <v>7937</v>
      </c>
      <c r="Q27" s="302">
        <v>3</v>
      </c>
    </row>
    <row r="28" spans="1:17">
      <c r="A28" s="302" t="s">
        <v>7926</v>
      </c>
      <c r="B28" s="302" t="s">
        <v>7925</v>
      </c>
      <c r="C28" s="302" t="s">
        <v>4126</v>
      </c>
      <c r="D28" s="302" t="s">
        <v>7927</v>
      </c>
      <c r="E28" s="303">
        <v>43053</v>
      </c>
      <c r="F28" s="302" t="s">
        <v>275</v>
      </c>
      <c r="G28" s="302" t="s">
        <v>460</v>
      </c>
      <c r="H28" s="302" t="s">
        <v>23</v>
      </c>
      <c r="I28" s="304">
        <v>427.23</v>
      </c>
      <c r="J28" s="302" t="s">
        <v>7934</v>
      </c>
      <c r="K28" s="302">
        <v>5</v>
      </c>
      <c r="L28" s="302" t="s">
        <v>7935</v>
      </c>
      <c r="M28" s="302">
        <v>3</v>
      </c>
      <c r="N28" s="302" t="s">
        <v>7936</v>
      </c>
      <c r="O28" s="302">
        <v>3</v>
      </c>
      <c r="P28" s="302" t="s">
        <v>7937</v>
      </c>
      <c r="Q28" s="302">
        <v>1</v>
      </c>
    </row>
    <row r="29" spans="1:17">
      <c r="A29" s="302" t="s">
        <v>7926</v>
      </c>
      <c r="B29" s="302" t="s">
        <v>7925</v>
      </c>
      <c r="C29" s="302" t="s">
        <v>4126</v>
      </c>
      <c r="D29" s="302" t="s">
        <v>7927</v>
      </c>
      <c r="E29" s="303">
        <v>43053</v>
      </c>
      <c r="F29" s="302" t="s">
        <v>276</v>
      </c>
      <c r="G29" s="302" t="s">
        <v>459</v>
      </c>
      <c r="H29" s="302" t="s">
        <v>20</v>
      </c>
      <c r="I29" s="304">
        <v>11.55</v>
      </c>
      <c r="J29" s="302" t="s">
        <v>7934</v>
      </c>
      <c r="K29" s="302">
        <v>13</v>
      </c>
      <c r="L29" s="302" t="s">
        <v>7935</v>
      </c>
      <c r="M29" s="302">
        <v>4</v>
      </c>
      <c r="N29" s="302" t="s">
        <v>7936</v>
      </c>
      <c r="O29" s="302">
        <v>7</v>
      </c>
      <c r="P29" s="302" t="s">
        <v>7937</v>
      </c>
      <c r="Q29" s="302">
        <v>2</v>
      </c>
    </row>
    <row r="30" spans="1:17">
      <c r="A30" s="302" t="s">
        <v>7926</v>
      </c>
      <c r="B30" s="302" t="s">
        <v>7925</v>
      </c>
      <c r="C30" s="302" t="s">
        <v>4126</v>
      </c>
      <c r="D30" s="302" t="s">
        <v>7927</v>
      </c>
      <c r="E30" s="303">
        <v>43053</v>
      </c>
      <c r="F30" s="302" t="s">
        <v>277</v>
      </c>
      <c r="G30" s="302" t="s">
        <v>538</v>
      </c>
      <c r="H30" s="302" t="s">
        <v>20</v>
      </c>
      <c r="I30" s="304">
        <v>6.23</v>
      </c>
      <c r="J30" s="302" t="s">
        <v>7934</v>
      </c>
      <c r="K30" s="302">
        <v>108</v>
      </c>
      <c r="L30" s="302" t="s">
        <v>7935</v>
      </c>
      <c r="M30" s="302">
        <v>38</v>
      </c>
      <c r="N30" s="302" t="s">
        <v>7936</v>
      </c>
      <c r="O30" s="302">
        <v>56</v>
      </c>
      <c r="P30" s="302" t="s">
        <v>7937</v>
      </c>
      <c r="Q30" s="302">
        <v>36</v>
      </c>
    </row>
    <row r="31" spans="1:17">
      <c r="A31" s="302" t="s">
        <v>7926</v>
      </c>
      <c r="B31" s="302" t="s">
        <v>7925</v>
      </c>
      <c r="C31" s="302" t="s">
        <v>4126</v>
      </c>
      <c r="D31" s="302" t="s">
        <v>7927</v>
      </c>
      <c r="E31" s="303">
        <v>43053</v>
      </c>
      <c r="F31" s="302" t="s">
        <v>278</v>
      </c>
      <c r="G31" s="302" t="s">
        <v>503</v>
      </c>
      <c r="H31" s="302" t="s">
        <v>23</v>
      </c>
      <c r="I31" s="304">
        <v>59.37</v>
      </c>
      <c r="J31" s="302" t="s">
        <v>7934</v>
      </c>
      <c r="K31" s="302">
        <v>262</v>
      </c>
      <c r="L31" s="302" t="s">
        <v>7935</v>
      </c>
      <c r="M31" s="302">
        <v>78</v>
      </c>
      <c r="N31" s="302" t="s">
        <v>7936</v>
      </c>
      <c r="O31" s="302">
        <v>79</v>
      </c>
      <c r="P31" s="302" t="s">
        <v>7937</v>
      </c>
      <c r="Q31" s="302">
        <v>82</v>
      </c>
    </row>
    <row r="32" spans="1:17">
      <c r="A32" s="302" t="s">
        <v>7926</v>
      </c>
      <c r="B32" s="302" t="s">
        <v>7925</v>
      </c>
      <c r="C32" s="302" t="s">
        <v>4126</v>
      </c>
      <c r="D32" s="302" t="s">
        <v>7927</v>
      </c>
      <c r="E32" s="303">
        <v>43053</v>
      </c>
      <c r="F32" s="302" t="s">
        <v>279</v>
      </c>
      <c r="G32" s="302" t="s">
        <v>457</v>
      </c>
      <c r="H32" s="302" t="s">
        <v>20</v>
      </c>
      <c r="I32" s="304">
        <v>73.59</v>
      </c>
      <c r="J32" s="302" t="s">
        <v>7934</v>
      </c>
      <c r="K32" s="302">
        <v>59</v>
      </c>
      <c r="L32" s="302" t="s">
        <v>7935</v>
      </c>
      <c r="M32" s="302">
        <v>13</v>
      </c>
      <c r="N32" s="302" t="s">
        <v>7936</v>
      </c>
      <c r="O32" s="302">
        <v>10</v>
      </c>
      <c r="P32" s="302" t="s">
        <v>7937</v>
      </c>
      <c r="Q32" s="302">
        <v>10</v>
      </c>
    </row>
    <row r="33" spans="1:17">
      <c r="A33" s="302" t="s">
        <v>7926</v>
      </c>
      <c r="B33" s="302" t="s">
        <v>7925</v>
      </c>
      <c r="C33" s="302" t="s">
        <v>4126</v>
      </c>
      <c r="D33" s="302" t="s">
        <v>7927</v>
      </c>
      <c r="E33" s="303">
        <v>43053</v>
      </c>
      <c r="F33" s="302" t="s">
        <v>280</v>
      </c>
      <c r="G33" s="302" t="s">
        <v>493</v>
      </c>
      <c r="H33" s="302" t="s">
        <v>21</v>
      </c>
      <c r="I33" s="304">
        <v>12.98</v>
      </c>
      <c r="J33" s="302" t="s">
        <v>7934</v>
      </c>
      <c r="K33" s="302">
        <v>26</v>
      </c>
      <c r="L33" s="302" t="s">
        <v>7935</v>
      </c>
      <c r="M33" s="302">
        <v>1</v>
      </c>
      <c r="N33" s="302" t="s">
        <v>7936</v>
      </c>
      <c r="O33" s="302">
        <v>1</v>
      </c>
      <c r="P33" s="302" t="s">
        <v>7937</v>
      </c>
      <c r="Q33" s="302">
        <v>1</v>
      </c>
    </row>
    <row r="34" spans="1:17">
      <c r="A34" s="302" t="s">
        <v>7926</v>
      </c>
      <c r="B34" s="302" t="s">
        <v>7925</v>
      </c>
      <c r="C34" s="302" t="s">
        <v>4126</v>
      </c>
      <c r="D34" s="302" t="s">
        <v>7927</v>
      </c>
      <c r="E34" s="303">
        <v>43053</v>
      </c>
      <c r="F34" s="302" t="s">
        <v>281</v>
      </c>
      <c r="G34" s="302" t="s">
        <v>494</v>
      </c>
      <c r="H34" s="302" t="s">
        <v>21</v>
      </c>
      <c r="I34" s="304">
        <v>17.309999999999999</v>
      </c>
      <c r="J34" s="302" t="s">
        <v>7934</v>
      </c>
      <c r="K34" s="302">
        <v>49</v>
      </c>
      <c r="L34" s="302" t="s">
        <v>7935</v>
      </c>
      <c r="M34" s="302">
        <v>0</v>
      </c>
      <c r="N34" s="302" t="s">
        <v>7936</v>
      </c>
      <c r="O34" s="302">
        <v>24</v>
      </c>
      <c r="P34" s="302" t="s">
        <v>7937</v>
      </c>
      <c r="Q34" s="302">
        <v>0</v>
      </c>
    </row>
    <row r="35" spans="1:17">
      <c r="A35" s="302" t="s">
        <v>7926</v>
      </c>
      <c r="B35" s="302" t="s">
        <v>7925</v>
      </c>
      <c r="C35" s="302" t="s">
        <v>4126</v>
      </c>
      <c r="D35" s="302" t="s">
        <v>7927</v>
      </c>
      <c r="E35" s="303">
        <v>43053</v>
      </c>
      <c r="F35" s="302" t="s">
        <v>282</v>
      </c>
      <c r="G35" s="302" t="s">
        <v>487</v>
      </c>
      <c r="H35" s="302" t="s">
        <v>31</v>
      </c>
      <c r="I35" s="304">
        <v>258.5</v>
      </c>
      <c r="J35" s="302" t="s">
        <v>7934</v>
      </c>
      <c r="K35" s="302">
        <v>62</v>
      </c>
      <c r="L35" s="302" t="s">
        <v>7935</v>
      </c>
      <c r="M35" s="302">
        <v>14</v>
      </c>
      <c r="N35" s="302" t="s">
        <v>7936</v>
      </c>
      <c r="O35" s="302">
        <v>43</v>
      </c>
      <c r="P35" s="302" t="s">
        <v>7937</v>
      </c>
      <c r="Q35" s="302">
        <v>14</v>
      </c>
    </row>
    <row r="36" spans="1:17">
      <c r="A36" s="302" t="s">
        <v>7926</v>
      </c>
      <c r="B36" s="302" t="s">
        <v>7925</v>
      </c>
      <c r="C36" s="302" t="s">
        <v>4126</v>
      </c>
      <c r="D36" s="302" t="s">
        <v>7927</v>
      </c>
      <c r="E36" s="303">
        <v>43053</v>
      </c>
      <c r="F36" s="302" t="s">
        <v>283</v>
      </c>
      <c r="G36" s="302" t="s">
        <v>488</v>
      </c>
      <c r="H36" s="302" t="s">
        <v>31</v>
      </c>
      <c r="I36" s="304">
        <v>302.85000000000002</v>
      </c>
      <c r="J36" s="302" t="s">
        <v>7934</v>
      </c>
      <c r="K36" s="302">
        <v>63</v>
      </c>
      <c r="L36" s="302" t="s">
        <v>7935</v>
      </c>
      <c r="M36" s="302">
        <v>15</v>
      </c>
      <c r="N36" s="302" t="s">
        <v>7936</v>
      </c>
      <c r="O36" s="302">
        <v>42</v>
      </c>
      <c r="P36" s="302" t="s">
        <v>7937</v>
      </c>
      <c r="Q36" s="302">
        <v>15</v>
      </c>
    </row>
    <row r="37" spans="1:17">
      <c r="A37" s="302" t="s">
        <v>7926</v>
      </c>
      <c r="B37" s="302" t="s">
        <v>7925</v>
      </c>
      <c r="C37" s="302" t="s">
        <v>4126</v>
      </c>
      <c r="D37" s="302" t="s">
        <v>7927</v>
      </c>
      <c r="E37" s="303">
        <v>43053</v>
      </c>
      <c r="F37" s="302" t="s">
        <v>284</v>
      </c>
      <c r="G37" s="302" t="s">
        <v>489</v>
      </c>
      <c r="H37" s="302" t="s">
        <v>29</v>
      </c>
      <c r="I37" s="304">
        <v>177.92</v>
      </c>
      <c r="J37" s="302" t="s">
        <v>7934</v>
      </c>
      <c r="K37" s="302">
        <v>15</v>
      </c>
      <c r="L37" s="302" t="s">
        <v>7935</v>
      </c>
      <c r="M37" s="302">
        <v>1</v>
      </c>
      <c r="N37" s="302" t="s">
        <v>7936</v>
      </c>
      <c r="O37" s="302">
        <v>3</v>
      </c>
      <c r="P37" s="302" t="s">
        <v>7937</v>
      </c>
      <c r="Q37" s="302">
        <v>1</v>
      </c>
    </row>
    <row r="38" spans="1:17">
      <c r="A38" s="302" t="s">
        <v>7926</v>
      </c>
      <c r="B38" s="302" t="s">
        <v>7925</v>
      </c>
      <c r="C38" s="302" t="s">
        <v>4126</v>
      </c>
      <c r="D38" s="302" t="s">
        <v>7927</v>
      </c>
      <c r="E38" s="303">
        <v>43053</v>
      </c>
      <c r="F38" s="302" t="s">
        <v>285</v>
      </c>
      <c r="G38" s="302" t="s">
        <v>490</v>
      </c>
      <c r="H38" s="302" t="s">
        <v>29</v>
      </c>
      <c r="I38" s="304">
        <v>222.27</v>
      </c>
      <c r="J38" s="302" t="s">
        <v>7934</v>
      </c>
      <c r="K38" s="302">
        <v>120</v>
      </c>
      <c r="L38" s="302" t="s">
        <v>7935</v>
      </c>
      <c r="M38" s="302">
        <v>3</v>
      </c>
      <c r="N38" s="302" t="s">
        <v>7936</v>
      </c>
      <c r="O38" s="302">
        <v>6</v>
      </c>
      <c r="P38" s="302" t="s">
        <v>7937</v>
      </c>
      <c r="Q38" s="302">
        <v>3</v>
      </c>
    </row>
    <row r="39" spans="1:17">
      <c r="A39" s="302" t="s">
        <v>7926</v>
      </c>
      <c r="B39" s="302" t="s">
        <v>7925</v>
      </c>
      <c r="C39" s="302" t="s">
        <v>4126</v>
      </c>
      <c r="D39" s="302" t="s">
        <v>7927</v>
      </c>
      <c r="E39" s="303">
        <v>43053</v>
      </c>
      <c r="F39" s="302" t="s">
        <v>286</v>
      </c>
      <c r="G39" s="302" t="s">
        <v>495</v>
      </c>
      <c r="H39" s="302" t="s">
        <v>23</v>
      </c>
      <c r="I39" s="304">
        <v>776.59</v>
      </c>
      <c r="J39" s="302" t="s">
        <v>7934</v>
      </c>
      <c r="K39" s="302">
        <v>16</v>
      </c>
      <c r="L39" s="302" t="s">
        <v>7935</v>
      </c>
      <c r="M39" s="302">
        <v>0</v>
      </c>
      <c r="N39" s="302" t="s">
        <v>7936</v>
      </c>
      <c r="O39" s="302">
        <v>1</v>
      </c>
      <c r="P39" s="302" t="s">
        <v>7937</v>
      </c>
      <c r="Q39" s="302">
        <v>0</v>
      </c>
    </row>
    <row r="40" spans="1:17">
      <c r="A40" s="302" t="s">
        <v>7926</v>
      </c>
      <c r="B40" s="302" t="s">
        <v>7925</v>
      </c>
      <c r="C40" s="302" t="s">
        <v>4126</v>
      </c>
      <c r="D40" s="302" t="s">
        <v>7927</v>
      </c>
      <c r="E40" s="303">
        <v>43053</v>
      </c>
      <c r="F40" s="302" t="s">
        <v>287</v>
      </c>
      <c r="G40" s="302" t="s">
        <v>491</v>
      </c>
      <c r="H40" s="302" t="s">
        <v>29</v>
      </c>
      <c r="I40" s="304">
        <v>226.05</v>
      </c>
      <c r="J40" s="302" t="s">
        <v>7934</v>
      </c>
      <c r="K40" s="302">
        <v>10</v>
      </c>
      <c r="L40" s="302" t="s">
        <v>7935</v>
      </c>
      <c r="M40" s="302">
        <v>2</v>
      </c>
      <c r="N40" s="302" t="s">
        <v>7936</v>
      </c>
      <c r="O40" s="302">
        <v>68</v>
      </c>
      <c r="P40" s="302" t="s">
        <v>7937</v>
      </c>
      <c r="Q40" s="302">
        <v>0</v>
      </c>
    </row>
    <row r="41" spans="1:17">
      <c r="A41" s="302" t="s">
        <v>7926</v>
      </c>
      <c r="B41" s="302" t="s">
        <v>7925</v>
      </c>
      <c r="C41" s="302" t="s">
        <v>4126</v>
      </c>
      <c r="D41" s="302" t="s">
        <v>7927</v>
      </c>
      <c r="E41" s="303">
        <v>43053</v>
      </c>
      <c r="F41" s="302" t="s">
        <v>288</v>
      </c>
      <c r="G41" s="302" t="s">
        <v>492</v>
      </c>
      <c r="H41" s="302" t="s">
        <v>29</v>
      </c>
      <c r="I41" s="304">
        <v>208.38</v>
      </c>
      <c r="J41" s="302" t="s">
        <v>7934</v>
      </c>
      <c r="K41" s="302">
        <v>58</v>
      </c>
      <c r="L41" s="302" t="s">
        <v>7935</v>
      </c>
      <c r="M41" s="302">
        <v>46</v>
      </c>
      <c r="N41" s="302" t="s">
        <v>7936</v>
      </c>
      <c r="O41" s="302">
        <v>52</v>
      </c>
      <c r="P41" s="302" t="s">
        <v>7937</v>
      </c>
      <c r="Q41" s="302">
        <v>37</v>
      </c>
    </row>
    <row r="42" spans="1:17">
      <c r="A42" s="302" t="s">
        <v>7926</v>
      </c>
      <c r="B42" s="302" t="s">
        <v>7925</v>
      </c>
      <c r="C42" s="302" t="s">
        <v>4126</v>
      </c>
      <c r="D42" s="302" t="s">
        <v>7927</v>
      </c>
      <c r="E42" s="303">
        <v>43053</v>
      </c>
      <c r="F42" s="302" t="s">
        <v>289</v>
      </c>
      <c r="G42" s="302" t="s">
        <v>432</v>
      </c>
      <c r="H42" s="302" t="s">
        <v>32</v>
      </c>
      <c r="I42" s="304">
        <v>49.73</v>
      </c>
      <c r="J42" s="302" t="s">
        <v>7934</v>
      </c>
      <c r="K42" s="302">
        <v>90</v>
      </c>
      <c r="L42" s="302" t="s">
        <v>7935</v>
      </c>
      <c r="M42" s="302">
        <v>31</v>
      </c>
      <c r="N42" s="302" t="s">
        <v>7936</v>
      </c>
      <c r="O42" s="302">
        <v>58</v>
      </c>
      <c r="P42" s="302" t="s">
        <v>7937</v>
      </c>
      <c r="Q42" s="302">
        <v>27</v>
      </c>
    </row>
    <row r="43" spans="1:17">
      <c r="A43" s="302" t="s">
        <v>7926</v>
      </c>
      <c r="B43" s="302" t="s">
        <v>7925</v>
      </c>
      <c r="C43" s="302" t="s">
        <v>4126</v>
      </c>
      <c r="D43" s="302" t="s">
        <v>7927</v>
      </c>
      <c r="E43" s="303">
        <v>43053</v>
      </c>
      <c r="F43" s="302" t="s">
        <v>290</v>
      </c>
      <c r="G43" s="302" t="s">
        <v>485</v>
      </c>
      <c r="H43" s="302" t="s">
        <v>23</v>
      </c>
      <c r="I43" s="304">
        <v>53.74</v>
      </c>
      <c r="J43" s="302" t="s">
        <v>7934</v>
      </c>
      <c r="K43" s="302">
        <v>5</v>
      </c>
      <c r="L43" s="302" t="s">
        <v>7935</v>
      </c>
      <c r="M43" s="302">
        <v>0</v>
      </c>
      <c r="N43" s="302" t="s">
        <v>7936</v>
      </c>
      <c r="O43" s="302">
        <v>5</v>
      </c>
      <c r="P43" s="302" t="s">
        <v>7937</v>
      </c>
      <c r="Q43" s="302">
        <v>0</v>
      </c>
    </row>
    <row r="44" spans="1:17">
      <c r="A44" s="302" t="s">
        <v>7926</v>
      </c>
      <c r="B44" s="302" t="s">
        <v>7925</v>
      </c>
      <c r="C44" s="302" t="s">
        <v>4126</v>
      </c>
      <c r="D44" s="302" t="s">
        <v>7927</v>
      </c>
      <c r="E44" s="303">
        <v>43053</v>
      </c>
      <c r="F44" s="302" t="s">
        <v>291</v>
      </c>
      <c r="G44" s="302" t="s">
        <v>417</v>
      </c>
      <c r="H44" s="302" t="s">
        <v>31</v>
      </c>
      <c r="I44" s="304">
        <v>676</v>
      </c>
      <c r="J44" s="302" t="s">
        <v>7934</v>
      </c>
      <c r="K44" s="302">
        <v>1</v>
      </c>
      <c r="L44" s="302" t="s">
        <v>7935</v>
      </c>
      <c r="M44" s="302">
        <v>1</v>
      </c>
      <c r="N44" s="302" t="s">
        <v>7936</v>
      </c>
      <c r="O44" s="302">
        <v>1</v>
      </c>
      <c r="P44" s="302" t="s">
        <v>7937</v>
      </c>
      <c r="Q44" s="302">
        <v>1</v>
      </c>
    </row>
    <row r="45" spans="1:17">
      <c r="A45" s="302" t="s">
        <v>7926</v>
      </c>
      <c r="B45" s="302" t="s">
        <v>7925</v>
      </c>
      <c r="C45" s="302" t="s">
        <v>4126</v>
      </c>
      <c r="D45" s="302" t="s">
        <v>7927</v>
      </c>
      <c r="E45" s="303">
        <v>43053</v>
      </c>
      <c r="F45" s="302" t="s">
        <v>292</v>
      </c>
      <c r="G45" s="302" t="s">
        <v>458</v>
      </c>
      <c r="H45" s="302" t="s">
        <v>20</v>
      </c>
      <c r="I45" s="304">
        <v>43.26</v>
      </c>
      <c r="J45" s="302" t="s">
        <v>7934</v>
      </c>
      <c r="K45" s="302">
        <v>4</v>
      </c>
      <c r="L45" s="302" t="s">
        <v>7935</v>
      </c>
      <c r="M45" s="302">
        <v>0</v>
      </c>
      <c r="N45" s="302" t="s">
        <v>7936</v>
      </c>
      <c r="O45" s="302">
        <v>0</v>
      </c>
      <c r="P45" s="302" t="s">
        <v>7937</v>
      </c>
      <c r="Q45" s="302">
        <v>0</v>
      </c>
    </row>
    <row r="46" spans="1:17">
      <c r="A46" s="302" t="s">
        <v>7926</v>
      </c>
      <c r="B46" s="302" t="s">
        <v>7925</v>
      </c>
      <c r="C46" s="302" t="s">
        <v>4126</v>
      </c>
      <c r="D46" s="302" t="s">
        <v>7927</v>
      </c>
      <c r="E46" s="303">
        <v>43053</v>
      </c>
      <c r="F46" s="302" t="s">
        <v>293</v>
      </c>
      <c r="G46" s="302" t="s">
        <v>482</v>
      </c>
      <c r="H46" s="302" t="s">
        <v>21</v>
      </c>
      <c r="I46" s="304">
        <v>36.97</v>
      </c>
      <c r="J46" s="302" t="s">
        <v>7934</v>
      </c>
      <c r="K46" s="302">
        <v>106</v>
      </c>
      <c r="L46" s="302" t="s">
        <v>7935</v>
      </c>
      <c r="M46" s="302">
        <v>42</v>
      </c>
      <c r="N46" s="302" t="s">
        <v>7936</v>
      </c>
      <c r="O46" s="302">
        <v>89</v>
      </c>
      <c r="P46" s="302" t="s">
        <v>7937</v>
      </c>
      <c r="Q46" s="302">
        <v>42</v>
      </c>
    </row>
    <row r="47" spans="1:17">
      <c r="A47" s="302" t="s">
        <v>7926</v>
      </c>
      <c r="B47" s="302" t="s">
        <v>7925</v>
      </c>
      <c r="C47" s="302" t="s">
        <v>4126</v>
      </c>
      <c r="D47" s="302" t="s">
        <v>7927</v>
      </c>
      <c r="E47" s="303">
        <v>43053</v>
      </c>
      <c r="F47" s="302" t="s">
        <v>294</v>
      </c>
      <c r="G47" s="302" t="s">
        <v>478</v>
      </c>
      <c r="H47" s="302" t="s">
        <v>20</v>
      </c>
      <c r="I47" s="304">
        <v>10.69</v>
      </c>
      <c r="J47" s="302" t="s">
        <v>7934</v>
      </c>
      <c r="K47" s="302">
        <v>108</v>
      </c>
      <c r="L47" s="302" t="s">
        <v>7935</v>
      </c>
      <c r="M47" s="302">
        <v>52</v>
      </c>
      <c r="N47" s="302" t="s">
        <v>7936</v>
      </c>
      <c r="O47" s="302">
        <v>69</v>
      </c>
      <c r="P47" s="302" t="s">
        <v>7937</v>
      </c>
      <c r="Q47" s="302">
        <v>44</v>
      </c>
    </row>
    <row r="48" spans="1:17">
      <c r="A48" s="302" t="s">
        <v>7926</v>
      </c>
      <c r="B48" s="302" t="s">
        <v>7925</v>
      </c>
      <c r="C48" s="302" t="s">
        <v>4126</v>
      </c>
      <c r="D48" s="302" t="s">
        <v>7927</v>
      </c>
      <c r="E48" s="303">
        <v>43053</v>
      </c>
      <c r="F48" s="302" t="s">
        <v>295</v>
      </c>
      <c r="G48" s="302" t="s">
        <v>479</v>
      </c>
      <c r="H48" s="302" t="s">
        <v>20</v>
      </c>
      <c r="I48" s="304">
        <v>10.69</v>
      </c>
      <c r="J48" s="302" t="s">
        <v>7934</v>
      </c>
      <c r="K48" s="302">
        <v>44</v>
      </c>
      <c r="L48" s="302" t="s">
        <v>7935</v>
      </c>
      <c r="M48" s="302">
        <v>19</v>
      </c>
      <c r="N48" s="302" t="s">
        <v>7936</v>
      </c>
      <c r="O48" s="302">
        <v>31</v>
      </c>
      <c r="P48" s="302" t="s">
        <v>7937</v>
      </c>
      <c r="Q48" s="302">
        <v>23</v>
      </c>
    </row>
    <row r="49" spans="1:17">
      <c r="A49" s="302" t="s">
        <v>7926</v>
      </c>
      <c r="B49" s="302" t="s">
        <v>7925</v>
      </c>
      <c r="C49" s="302" t="s">
        <v>4126</v>
      </c>
      <c r="D49" s="302" t="s">
        <v>7927</v>
      </c>
      <c r="E49" s="303">
        <v>43053</v>
      </c>
      <c r="F49" s="302" t="s">
        <v>296</v>
      </c>
      <c r="G49" s="302" t="s">
        <v>480</v>
      </c>
      <c r="H49" s="302" t="s">
        <v>20</v>
      </c>
      <c r="I49" s="304">
        <v>10.69</v>
      </c>
      <c r="J49" s="302" t="s">
        <v>7934</v>
      </c>
      <c r="K49" s="302">
        <v>49</v>
      </c>
      <c r="L49" s="302" t="s">
        <v>7935</v>
      </c>
      <c r="M49" s="302">
        <v>25</v>
      </c>
      <c r="N49" s="302" t="s">
        <v>7936</v>
      </c>
      <c r="O49" s="302">
        <v>25</v>
      </c>
      <c r="P49" s="302" t="s">
        <v>7937</v>
      </c>
      <c r="Q49" s="302">
        <v>25</v>
      </c>
    </row>
    <row r="50" spans="1:17">
      <c r="A50" s="302" t="s">
        <v>7926</v>
      </c>
      <c r="B50" s="302" t="s">
        <v>7925</v>
      </c>
      <c r="C50" s="302" t="s">
        <v>4126</v>
      </c>
      <c r="D50" s="302" t="s">
        <v>7927</v>
      </c>
      <c r="E50" s="303">
        <v>43053</v>
      </c>
      <c r="F50" s="302" t="s">
        <v>297</v>
      </c>
      <c r="G50" s="302" t="s">
        <v>475</v>
      </c>
      <c r="H50" s="302" t="s">
        <v>20</v>
      </c>
      <c r="I50" s="304">
        <v>10.039999999999999</v>
      </c>
      <c r="J50" s="302" t="s">
        <v>7934</v>
      </c>
      <c r="K50" s="302">
        <v>200</v>
      </c>
      <c r="L50" s="302" t="s">
        <v>7935</v>
      </c>
      <c r="M50" s="302">
        <v>129</v>
      </c>
      <c r="N50" s="302" t="s">
        <v>7936</v>
      </c>
      <c r="O50" s="302">
        <v>145</v>
      </c>
      <c r="P50" s="302" t="s">
        <v>7937</v>
      </c>
      <c r="Q50" s="302">
        <v>113</v>
      </c>
    </row>
    <row r="51" spans="1:17">
      <c r="A51" s="302" t="s">
        <v>7926</v>
      </c>
      <c r="B51" s="302" t="s">
        <v>7925</v>
      </c>
      <c r="C51" s="302" t="s">
        <v>4126</v>
      </c>
      <c r="D51" s="302" t="s">
        <v>7927</v>
      </c>
      <c r="E51" s="303">
        <v>43053</v>
      </c>
      <c r="F51" s="302" t="s">
        <v>298</v>
      </c>
      <c r="G51" s="302" t="s">
        <v>476</v>
      </c>
      <c r="H51" s="302" t="s">
        <v>20</v>
      </c>
      <c r="I51" s="304">
        <v>10.039999999999999</v>
      </c>
      <c r="J51" s="302" t="s">
        <v>7934</v>
      </c>
      <c r="K51" s="302">
        <v>87</v>
      </c>
      <c r="L51" s="302" t="s">
        <v>7935</v>
      </c>
      <c r="M51" s="302">
        <v>34</v>
      </c>
      <c r="N51" s="302" t="s">
        <v>7936</v>
      </c>
      <c r="O51" s="302">
        <v>71</v>
      </c>
      <c r="P51" s="302" t="s">
        <v>7937</v>
      </c>
      <c r="Q51" s="302">
        <v>35</v>
      </c>
    </row>
    <row r="52" spans="1:17">
      <c r="A52" s="302" t="s">
        <v>7926</v>
      </c>
      <c r="B52" s="302" t="s">
        <v>7925</v>
      </c>
      <c r="C52" s="302" t="s">
        <v>4126</v>
      </c>
      <c r="D52" s="302" t="s">
        <v>7927</v>
      </c>
      <c r="E52" s="303">
        <v>43053</v>
      </c>
      <c r="F52" s="302" t="s">
        <v>299</v>
      </c>
      <c r="G52" s="302" t="s">
        <v>477</v>
      </c>
      <c r="H52" s="302" t="s">
        <v>20</v>
      </c>
      <c r="I52" s="304">
        <v>10.039999999999999</v>
      </c>
      <c r="J52" s="302" t="s">
        <v>7934</v>
      </c>
      <c r="K52" s="302">
        <v>100</v>
      </c>
      <c r="L52" s="302" t="s">
        <v>7935</v>
      </c>
      <c r="M52" s="302">
        <v>45</v>
      </c>
      <c r="N52" s="302" t="s">
        <v>7936</v>
      </c>
      <c r="O52" s="302">
        <v>73</v>
      </c>
      <c r="P52" s="302" t="s">
        <v>7937</v>
      </c>
      <c r="Q52" s="302">
        <v>51</v>
      </c>
    </row>
    <row r="53" spans="1:17">
      <c r="A53" s="302" t="s">
        <v>7926</v>
      </c>
      <c r="B53" s="302" t="s">
        <v>7925</v>
      </c>
      <c r="C53" s="302" t="s">
        <v>4126</v>
      </c>
      <c r="D53" s="302" t="s">
        <v>7927</v>
      </c>
      <c r="E53" s="303">
        <v>43053</v>
      </c>
      <c r="F53" s="302" t="s">
        <v>300</v>
      </c>
      <c r="G53" s="302" t="s">
        <v>409</v>
      </c>
      <c r="H53" s="302" t="s">
        <v>20</v>
      </c>
      <c r="I53" s="304">
        <v>12.52</v>
      </c>
      <c r="J53" s="302" t="s">
        <v>7934</v>
      </c>
      <c r="K53" s="302">
        <v>81</v>
      </c>
      <c r="L53" s="302" t="s">
        <v>7935</v>
      </c>
      <c r="M53" s="302">
        <v>4</v>
      </c>
      <c r="N53" s="302" t="s">
        <v>7936</v>
      </c>
      <c r="O53" s="302">
        <v>36</v>
      </c>
      <c r="P53" s="302" t="s">
        <v>7937</v>
      </c>
      <c r="Q53" s="302">
        <v>4</v>
      </c>
    </row>
    <row r="54" spans="1:17">
      <c r="A54" s="302" t="s">
        <v>7926</v>
      </c>
      <c r="B54" s="302" t="s">
        <v>7925</v>
      </c>
      <c r="C54" s="302" t="s">
        <v>4126</v>
      </c>
      <c r="D54" s="302" t="s">
        <v>7927</v>
      </c>
      <c r="E54" s="303">
        <v>43053</v>
      </c>
      <c r="F54" s="302" t="s">
        <v>301</v>
      </c>
      <c r="G54" s="302" t="s">
        <v>410</v>
      </c>
      <c r="H54" s="302" t="s">
        <v>30</v>
      </c>
      <c r="I54" s="304">
        <v>32.450000000000003</v>
      </c>
      <c r="J54" s="302" t="s">
        <v>7934</v>
      </c>
      <c r="K54" s="302">
        <v>51</v>
      </c>
      <c r="L54" s="302" t="s">
        <v>7935</v>
      </c>
      <c r="M54" s="302">
        <v>7</v>
      </c>
      <c r="N54" s="302" t="s">
        <v>7936</v>
      </c>
      <c r="O54" s="302">
        <v>28</v>
      </c>
      <c r="P54" s="302" t="s">
        <v>7937</v>
      </c>
      <c r="Q54" s="302">
        <v>7</v>
      </c>
    </row>
    <row r="55" spans="1:17">
      <c r="A55" s="302" t="s">
        <v>7926</v>
      </c>
      <c r="B55" s="302" t="s">
        <v>7925</v>
      </c>
      <c r="C55" s="302" t="s">
        <v>4126</v>
      </c>
      <c r="D55" s="302" t="s">
        <v>7927</v>
      </c>
      <c r="E55" s="303">
        <v>43053</v>
      </c>
      <c r="F55" s="302" t="s">
        <v>302</v>
      </c>
      <c r="G55" s="302" t="s">
        <v>411</v>
      </c>
      <c r="H55" s="302" t="s">
        <v>30</v>
      </c>
      <c r="I55" s="304">
        <v>44.32</v>
      </c>
      <c r="J55" s="302" t="s">
        <v>7934</v>
      </c>
      <c r="K55" s="302">
        <v>34</v>
      </c>
      <c r="L55" s="302" t="s">
        <v>7935</v>
      </c>
      <c r="M55" s="302">
        <v>5</v>
      </c>
      <c r="N55" s="302" t="s">
        <v>7936</v>
      </c>
      <c r="O55" s="302">
        <v>11</v>
      </c>
      <c r="P55" s="302" t="s">
        <v>7937</v>
      </c>
      <c r="Q55" s="302">
        <v>3</v>
      </c>
    </row>
    <row r="56" spans="1:17">
      <c r="A56" s="302" t="s">
        <v>7926</v>
      </c>
      <c r="B56" s="302" t="s">
        <v>7925</v>
      </c>
      <c r="C56" s="302" t="s">
        <v>4126</v>
      </c>
      <c r="D56" s="302" t="s">
        <v>7927</v>
      </c>
      <c r="E56" s="303">
        <v>43053</v>
      </c>
      <c r="F56" s="302" t="s">
        <v>303</v>
      </c>
      <c r="G56" s="302" t="s">
        <v>412</v>
      </c>
      <c r="H56" s="302" t="s">
        <v>30</v>
      </c>
      <c r="I56" s="304">
        <v>59.49</v>
      </c>
      <c r="J56" s="302" t="s">
        <v>7934</v>
      </c>
      <c r="K56" s="302">
        <v>30</v>
      </c>
      <c r="L56" s="302" t="s">
        <v>7935</v>
      </c>
      <c r="M56" s="302">
        <v>3</v>
      </c>
      <c r="N56" s="302" t="s">
        <v>7936</v>
      </c>
      <c r="O56" s="302">
        <v>3</v>
      </c>
      <c r="P56" s="302" t="s">
        <v>7937</v>
      </c>
      <c r="Q56" s="302">
        <v>3</v>
      </c>
    </row>
    <row r="57" spans="1:17">
      <c r="A57" s="302" t="s">
        <v>7926</v>
      </c>
      <c r="B57" s="302" t="s">
        <v>7925</v>
      </c>
      <c r="C57" s="302" t="s">
        <v>4126</v>
      </c>
      <c r="D57" s="302" t="s">
        <v>7927</v>
      </c>
      <c r="E57" s="303">
        <v>43053</v>
      </c>
      <c r="F57" s="302" t="s">
        <v>304</v>
      </c>
      <c r="G57" s="302" t="s">
        <v>414</v>
      </c>
      <c r="H57" s="302" t="s">
        <v>30</v>
      </c>
      <c r="I57" s="304">
        <v>18.989999999999998</v>
      </c>
      <c r="J57" s="302" t="s">
        <v>7934</v>
      </c>
      <c r="K57" s="302">
        <v>79</v>
      </c>
      <c r="L57" s="302" t="s">
        <v>7935</v>
      </c>
      <c r="M57" s="302">
        <v>16</v>
      </c>
      <c r="N57" s="302" t="s">
        <v>7936</v>
      </c>
      <c r="O57" s="302">
        <v>27</v>
      </c>
      <c r="P57" s="302" t="s">
        <v>7937</v>
      </c>
      <c r="Q57" s="302">
        <v>18</v>
      </c>
    </row>
    <row r="58" spans="1:17">
      <c r="A58" s="302" t="s">
        <v>7926</v>
      </c>
      <c r="B58" s="302" t="s">
        <v>7925</v>
      </c>
      <c r="C58" s="302" t="s">
        <v>4126</v>
      </c>
      <c r="D58" s="302" t="s">
        <v>7927</v>
      </c>
      <c r="E58" s="303">
        <v>43053</v>
      </c>
      <c r="F58" s="302" t="s">
        <v>305</v>
      </c>
      <c r="G58" s="302" t="s">
        <v>497</v>
      </c>
      <c r="H58" s="302" t="s">
        <v>23</v>
      </c>
      <c r="I58" s="304">
        <v>6.91</v>
      </c>
      <c r="J58" s="302" t="s">
        <v>7934</v>
      </c>
      <c r="K58" s="302">
        <v>145</v>
      </c>
      <c r="L58" s="302" t="s">
        <v>7935</v>
      </c>
      <c r="M58" s="302">
        <v>120</v>
      </c>
      <c r="N58" s="302" t="s">
        <v>7936</v>
      </c>
      <c r="O58" s="302">
        <v>116</v>
      </c>
      <c r="P58" s="302" t="s">
        <v>7937</v>
      </c>
      <c r="Q58" s="302">
        <v>96</v>
      </c>
    </row>
    <row r="59" spans="1:17">
      <c r="A59" s="302" t="s">
        <v>7926</v>
      </c>
      <c r="B59" s="302" t="s">
        <v>7925</v>
      </c>
      <c r="C59" s="302" t="s">
        <v>4126</v>
      </c>
      <c r="D59" s="302" t="s">
        <v>7927</v>
      </c>
      <c r="E59" s="303">
        <v>43053</v>
      </c>
      <c r="F59" s="302" t="s">
        <v>306</v>
      </c>
      <c r="G59" s="302" t="s">
        <v>498</v>
      </c>
      <c r="H59" s="302" t="s">
        <v>23</v>
      </c>
      <c r="I59" s="304">
        <v>14.04</v>
      </c>
      <c r="J59" s="302" t="s">
        <v>7934</v>
      </c>
      <c r="K59" s="302">
        <v>168</v>
      </c>
      <c r="L59" s="302" t="s">
        <v>7935</v>
      </c>
      <c r="M59" s="302">
        <v>117</v>
      </c>
      <c r="N59" s="302" t="s">
        <v>7936</v>
      </c>
      <c r="O59" s="302">
        <v>124</v>
      </c>
      <c r="P59" s="302" t="s">
        <v>7937</v>
      </c>
      <c r="Q59" s="302">
        <v>98</v>
      </c>
    </row>
    <row r="60" spans="1:17">
      <c r="A60" s="302" t="s">
        <v>7926</v>
      </c>
      <c r="B60" s="302" t="s">
        <v>7925</v>
      </c>
      <c r="C60" s="302" t="s">
        <v>4126</v>
      </c>
      <c r="D60" s="302" t="s">
        <v>7927</v>
      </c>
      <c r="E60" s="303">
        <v>43053</v>
      </c>
      <c r="F60" s="302" t="s">
        <v>307</v>
      </c>
      <c r="G60" s="302" t="s">
        <v>66</v>
      </c>
      <c r="H60" s="302" t="s">
        <v>34</v>
      </c>
      <c r="I60" s="304">
        <v>137.66</v>
      </c>
      <c r="J60" s="302" t="s">
        <v>7934</v>
      </c>
      <c r="K60" s="302">
        <v>56</v>
      </c>
      <c r="L60" s="302" t="s">
        <v>7935</v>
      </c>
      <c r="M60" s="302">
        <v>51</v>
      </c>
      <c r="N60" s="302" t="s">
        <v>7936</v>
      </c>
      <c r="O60" s="302">
        <v>66</v>
      </c>
      <c r="P60" s="302" t="s">
        <v>7937</v>
      </c>
      <c r="Q60" s="302">
        <v>51</v>
      </c>
    </row>
    <row r="61" spans="1:17">
      <c r="A61" s="302" t="s">
        <v>7926</v>
      </c>
      <c r="B61" s="302" t="s">
        <v>7925</v>
      </c>
      <c r="C61" s="302" t="s">
        <v>4126</v>
      </c>
      <c r="D61" s="302" t="s">
        <v>7927</v>
      </c>
      <c r="E61" s="303">
        <v>43053</v>
      </c>
      <c r="F61" s="302" t="s">
        <v>308</v>
      </c>
      <c r="G61" s="302" t="s">
        <v>67</v>
      </c>
      <c r="H61" s="302" t="s">
        <v>34</v>
      </c>
      <c r="I61" s="304">
        <v>160.94</v>
      </c>
      <c r="J61" s="302" t="s">
        <v>7934</v>
      </c>
      <c r="K61" s="302">
        <v>110</v>
      </c>
      <c r="L61" s="302" t="s">
        <v>7935</v>
      </c>
      <c r="M61" s="302">
        <v>95</v>
      </c>
      <c r="N61" s="302" t="s">
        <v>7936</v>
      </c>
      <c r="O61" s="302">
        <v>110</v>
      </c>
      <c r="P61" s="302" t="s">
        <v>7937</v>
      </c>
      <c r="Q61" s="302">
        <v>95</v>
      </c>
    </row>
    <row r="62" spans="1:17">
      <c r="A62" s="302" t="s">
        <v>7926</v>
      </c>
      <c r="B62" s="302" t="s">
        <v>7925</v>
      </c>
      <c r="C62" s="302" t="s">
        <v>4126</v>
      </c>
      <c r="D62" s="302" t="s">
        <v>7927</v>
      </c>
      <c r="E62" s="303">
        <v>43053</v>
      </c>
      <c r="F62" s="302" t="s">
        <v>309</v>
      </c>
      <c r="G62" s="302" t="s">
        <v>407</v>
      </c>
      <c r="H62" s="302" t="s">
        <v>34</v>
      </c>
      <c r="I62" s="304">
        <v>119.09</v>
      </c>
      <c r="J62" s="302" t="s">
        <v>7934</v>
      </c>
      <c r="K62" s="302">
        <v>635</v>
      </c>
      <c r="L62" s="302" t="s">
        <v>7935</v>
      </c>
      <c r="M62" s="302">
        <v>275</v>
      </c>
      <c r="N62" s="302" t="s">
        <v>7936</v>
      </c>
      <c r="O62" s="302">
        <v>315</v>
      </c>
      <c r="P62" s="302" t="s">
        <v>7937</v>
      </c>
      <c r="Q62" s="302">
        <v>234</v>
      </c>
    </row>
    <row r="63" spans="1:17">
      <c r="A63" s="302" t="s">
        <v>7926</v>
      </c>
      <c r="B63" s="302" t="s">
        <v>7925</v>
      </c>
      <c r="C63" s="302" t="s">
        <v>4126</v>
      </c>
      <c r="D63" s="302" t="s">
        <v>7927</v>
      </c>
      <c r="E63" s="303">
        <v>43053</v>
      </c>
      <c r="F63" s="302" t="s">
        <v>310</v>
      </c>
      <c r="G63" s="302" t="s">
        <v>408</v>
      </c>
      <c r="H63" s="302" t="s">
        <v>34</v>
      </c>
      <c r="I63" s="304">
        <v>123.08</v>
      </c>
      <c r="J63" s="302" t="s">
        <v>7934</v>
      </c>
      <c r="K63" s="302">
        <v>390</v>
      </c>
      <c r="L63" s="302" t="s">
        <v>7935</v>
      </c>
      <c r="M63" s="302">
        <v>414</v>
      </c>
      <c r="N63" s="302" t="s">
        <v>7936</v>
      </c>
      <c r="O63" s="302">
        <v>399</v>
      </c>
      <c r="P63" s="302" t="s">
        <v>7937</v>
      </c>
      <c r="Q63" s="302">
        <v>254</v>
      </c>
    </row>
    <row r="64" spans="1:17">
      <c r="A64" s="302" t="s">
        <v>7926</v>
      </c>
      <c r="B64" s="302" t="s">
        <v>7925</v>
      </c>
      <c r="C64" s="302" t="s">
        <v>4126</v>
      </c>
      <c r="D64" s="302" t="s">
        <v>7927</v>
      </c>
      <c r="E64" s="303">
        <v>43053</v>
      </c>
      <c r="F64" s="302" t="s">
        <v>311</v>
      </c>
      <c r="G64" s="302" t="s">
        <v>400</v>
      </c>
      <c r="H64" s="302" t="s">
        <v>34</v>
      </c>
      <c r="I64" s="304">
        <v>95.18</v>
      </c>
      <c r="J64" s="302" t="s">
        <v>7934</v>
      </c>
      <c r="K64" s="302">
        <v>34</v>
      </c>
      <c r="L64" s="302" t="s">
        <v>7935</v>
      </c>
      <c r="M64" s="302">
        <v>24</v>
      </c>
      <c r="N64" s="302" t="s">
        <v>7936</v>
      </c>
      <c r="O64" s="302">
        <v>24</v>
      </c>
      <c r="P64" s="302" t="s">
        <v>7937</v>
      </c>
      <c r="Q64" s="302">
        <v>24</v>
      </c>
    </row>
    <row r="65" spans="1:17">
      <c r="A65" s="302" t="s">
        <v>7926</v>
      </c>
      <c r="B65" s="302" t="s">
        <v>7925</v>
      </c>
      <c r="C65" s="302" t="s">
        <v>4126</v>
      </c>
      <c r="D65" s="302" t="s">
        <v>7927</v>
      </c>
      <c r="E65" s="303">
        <v>43053</v>
      </c>
      <c r="F65" s="302" t="s">
        <v>312</v>
      </c>
      <c r="G65" s="302" t="s">
        <v>419</v>
      </c>
      <c r="H65" s="302" t="s">
        <v>22</v>
      </c>
      <c r="I65" s="304">
        <v>34.29</v>
      </c>
      <c r="J65" s="302" t="s">
        <v>7934</v>
      </c>
      <c r="K65" s="302">
        <v>17</v>
      </c>
      <c r="L65" s="302" t="s">
        <v>7935</v>
      </c>
      <c r="M65" s="302">
        <v>5</v>
      </c>
      <c r="N65" s="302" t="s">
        <v>7936</v>
      </c>
      <c r="O65" s="302">
        <v>12</v>
      </c>
      <c r="P65" s="302" t="s">
        <v>7937</v>
      </c>
      <c r="Q65" s="302">
        <v>5</v>
      </c>
    </row>
    <row r="66" spans="1:17">
      <c r="A66" s="302" t="s">
        <v>7926</v>
      </c>
      <c r="B66" s="302" t="s">
        <v>7925</v>
      </c>
      <c r="C66" s="302" t="s">
        <v>4126</v>
      </c>
      <c r="D66" s="302" t="s">
        <v>7927</v>
      </c>
      <c r="E66" s="303">
        <v>43053</v>
      </c>
      <c r="F66" s="302" t="s">
        <v>313</v>
      </c>
      <c r="G66" s="302" t="s">
        <v>474</v>
      </c>
      <c r="H66" s="302" t="s">
        <v>23</v>
      </c>
      <c r="I66" s="304">
        <v>20.399999999999999</v>
      </c>
      <c r="J66" s="302" t="s">
        <v>7934</v>
      </c>
      <c r="K66" s="302">
        <v>88</v>
      </c>
      <c r="L66" s="302" t="s">
        <v>7935</v>
      </c>
      <c r="M66" s="302">
        <v>86</v>
      </c>
      <c r="N66" s="302" t="s">
        <v>7936</v>
      </c>
      <c r="O66" s="302">
        <v>82</v>
      </c>
      <c r="P66" s="302" t="s">
        <v>7937</v>
      </c>
      <c r="Q66" s="302">
        <v>74</v>
      </c>
    </row>
    <row r="67" spans="1:17">
      <c r="A67" s="302" t="s">
        <v>7926</v>
      </c>
      <c r="B67" s="302" t="s">
        <v>7925</v>
      </c>
      <c r="C67" s="302" t="s">
        <v>4126</v>
      </c>
      <c r="D67" s="302" t="s">
        <v>7927</v>
      </c>
      <c r="E67" s="303">
        <v>43053</v>
      </c>
      <c r="F67" s="302" t="s">
        <v>314</v>
      </c>
      <c r="G67" s="302" t="s">
        <v>527</v>
      </c>
      <c r="H67" s="302" t="s">
        <v>20</v>
      </c>
      <c r="I67" s="304">
        <v>319.07</v>
      </c>
      <c r="J67" s="302" t="s">
        <v>7934</v>
      </c>
      <c r="K67" s="302">
        <v>13</v>
      </c>
      <c r="L67" s="302" t="s">
        <v>7935</v>
      </c>
      <c r="M67" s="302">
        <v>0</v>
      </c>
      <c r="N67" s="302" t="s">
        <v>7936</v>
      </c>
      <c r="O67" s="302">
        <v>3</v>
      </c>
      <c r="P67" s="302" t="s">
        <v>7937</v>
      </c>
      <c r="Q67" s="302">
        <v>0</v>
      </c>
    </row>
    <row r="68" spans="1:17">
      <c r="A68" s="302" t="s">
        <v>7926</v>
      </c>
      <c r="B68" s="302" t="s">
        <v>7925</v>
      </c>
      <c r="C68" s="302" t="s">
        <v>4126</v>
      </c>
      <c r="D68" s="302" t="s">
        <v>7927</v>
      </c>
      <c r="E68" s="303">
        <v>43053</v>
      </c>
      <c r="F68" s="302" t="s">
        <v>315</v>
      </c>
      <c r="G68" s="302" t="s">
        <v>415</v>
      </c>
      <c r="H68" s="302" t="s">
        <v>35</v>
      </c>
      <c r="I68" s="304">
        <v>62.73</v>
      </c>
      <c r="J68" s="302" t="s">
        <v>7934</v>
      </c>
      <c r="K68" s="302">
        <v>180</v>
      </c>
      <c r="L68" s="302" t="s">
        <v>7935</v>
      </c>
      <c r="M68" s="302">
        <v>72</v>
      </c>
      <c r="N68" s="302" t="s">
        <v>7936</v>
      </c>
      <c r="O68" s="302">
        <v>101</v>
      </c>
      <c r="P68" s="302" t="s">
        <v>7937</v>
      </c>
      <c r="Q68" s="302">
        <v>56</v>
      </c>
    </row>
    <row r="69" spans="1:17">
      <c r="A69" s="302" t="s">
        <v>7926</v>
      </c>
      <c r="B69" s="302" t="s">
        <v>7925</v>
      </c>
      <c r="C69" s="302" t="s">
        <v>4126</v>
      </c>
      <c r="D69" s="302" t="s">
        <v>7927</v>
      </c>
      <c r="E69" s="303">
        <v>43053</v>
      </c>
      <c r="F69" s="302" t="s">
        <v>316</v>
      </c>
      <c r="G69" s="302" t="s">
        <v>416</v>
      </c>
      <c r="H69" s="302" t="s">
        <v>35</v>
      </c>
      <c r="I69" s="304">
        <v>97.34</v>
      </c>
      <c r="J69" s="302" t="s">
        <v>7934</v>
      </c>
      <c r="K69" s="302">
        <v>154</v>
      </c>
      <c r="L69" s="302" t="s">
        <v>7935</v>
      </c>
      <c r="M69" s="302">
        <v>45</v>
      </c>
      <c r="N69" s="302" t="s">
        <v>7936</v>
      </c>
      <c r="O69" s="302">
        <v>78</v>
      </c>
      <c r="P69" s="302" t="s">
        <v>7937</v>
      </c>
      <c r="Q69" s="302">
        <v>38</v>
      </c>
    </row>
    <row r="70" spans="1:17">
      <c r="A70" s="302" t="s">
        <v>7926</v>
      </c>
      <c r="B70" s="302" t="s">
        <v>7925</v>
      </c>
      <c r="C70" s="302" t="s">
        <v>4126</v>
      </c>
      <c r="D70" s="302" t="s">
        <v>7927</v>
      </c>
      <c r="E70" s="303">
        <v>43053</v>
      </c>
      <c r="F70" s="302" t="s">
        <v>317</v>
      </c>
      <c r="G70" s="302" t="s">
        <v>496</v>
      </c>
      <c r="H70" s="302" t="s">
        <v>31</v>
      </c>
      <c r="I70" s="304">
        <v>267.14</v>
      </c>
      <c r="J70" s="302" t="s">
        <v>7934</v>
      </c>
      <c r="K70" s="302">
        <v>11</v>
      </c>
      <c r="L70" s="302" t="s">
        <v>7935</v>
      </c>
      <c r="M70" s="302">
        <v>3</v>
      </c>
      <c r="N70" s="302" t="s">
        <v>7936</v>
      </c>
      <c r="O70" s="302">
        <v>12</v>
      </c>
      <c r="P70" s="302" t="s">
        <v>7937</v>
      </c>
      <c r="Q70" s="302">
        <v>3</v>
      </c>
    </row>
    <row r="71" spans="1:17">
      <c r="A71" s="302" t="s">
        <v>7926</v>
      </c>
      <c r="B71" s="302" t="s">
        <v>7925</v>
      </c>
      <c r="C71" s="302" t="s">
        <v>4126</v>
      </c>
      <c r="D71" s="302" t="s">
        <v>7927</v>
      </c>
      <c r="E71" s="303">
        <v>43053</v>
      </c>
      <c r="F71" s="302" t="s">
        <v>318</v>
      </c>
      <c r="G71" s="302" t="s">
        <v>68</v>
      </c>
      <c r="H71" s="302" t="s">
        <v>23</v>
      </c>
      <c r="I71" s="304">
        <v>97.04</v>
      </c>
      <c r="J71" s="302" t="s">
        <v>7934</v>
      </c>
      <c r="K71" s="302">
        <v>66</v>
      </c>
      <c r="L71" s="302" t="s">
        <v>7935</v>
      </c>
      <c r="M71" s="302">
        <v>15</v>
      </c>
      <c r="N71" s="302" t="s">
        <v>7936</v>
      </c>
      <c r="O71" s="302">
        <v>26</v>
      </c>
      <c r="P71" s="302" t="s">
        <v>7937</v>
      </c>
      <c r="Q71" s="302">
        <v>12</v>
      </c>
    </row>
    <row r="72" spans="1:17">
      <c r="A72" s="302" t="s">
        <v>7926</v>
      </c>
      <c r="B72" s="302" t="s">
        <v>7925</v>
      </c>
      <c r="C72" s="302" t="s">
        <v>4126</v>
      </c>
      <c r="D72" s="302" t="s">
        <v>7927</v>
      </c>
      <c r="E72" s="303">
        <v>43053</v>
      </c>
      <c r="F72" s="302" t="s">
        <v>319</v>
      </c>
      <c r="G72" s="302" t="s">
        <v>437</v>
      </c>
      <c r="H72" s="302" t="s">
        <v>20</v>
      </c>
      <c r="I72" s="304">
        <v>16.100000000000001</v>
      </c>
      <c r="J72" s="302" t="s">
        <v>7934</v>
      </c>
      <c r="K72" s="302">
        <v>118</v>
      </c>
      <c r="L72" s="302" t="s">
        <v>7935</v>
      </c>
      <c r="M72" s="302">
        <v>21</v>
      </c>
      <c r="N72" s="302" t="s">
        <v>7936</v>
      </c>
      <c r="O72" s="302">
        <v>25</v>
      </c>
      <c r="P72" s="302" t="s">
        <v>7937</v>
      </c>
      <c r="Q72" s="302">
        <v>20</v>
      </c>
    </row>
    <row r="73" spans="1:17">
      <c r="A73" s="302" t="s">
        <v>7926</v>
      </c>
      <c r="B73" s="302" t="s">
        <v>7925</v>
      </c>
      <c r="C73" s="302" t="s">
        <v>4126</v>
      </c>
      <c r="D73" s="302" t="s">
        <v>7927</v>
      </c>
      <c r="E73" s="303">
        <v>43053</v>
      </c>
      <c r="F73" s="302" t="s">
        <v>320</v>
      </c>
      <c r="G73" s="302" t="s">
        <v>535</v>
      </c>
      <c r="H73" s="302" t="s">
        <v>20</v>
      </c>
      <c r="I73" s="304">
        <v>35.99</v>
      </c>
      <c r="J73" s="302" t="s">
        <v>7934</v>
      </c>
      <c r="K73" s="302">
        <v>604</v>
      </c>
      <c r="L73" s="302" t="s">
        <v>7935</v>
      </c>
      <c r="M73" s="302">
        <v>383</v>
      </c>
      <c r="N73" s="302" t="s">
        <v>7936</v>
      </c>
      <c r="O73" s="302">
        <v>443</v>
      </c>
      <c r="P73" s="302" t="s">
        <v>7937</v>
      </c>
      <c r="Q73" s="302">
        <v>364</v>
      </c>
    </row>
    <row r="74" spans="1:17">
      <c r="A74" s="302" t="s">
        <v>7926</v>
      </c>
      <c r="B74" s="302" t="s">
        <v>7925</v>
      </c>
      <c r="C74" s="302" t="s">
        <v>4126</v>
      </c>
      <c r="D74" s="302" t="s">
        <v>7927</v>
      </c>
      <c r="E74" s="303">
        <v>43053</v>
      </c>
      <c r="F74" s="302" t="s">
        <v>321</v>
      </c>
      <c r="G74" s="302" t="s">
        <v>536</v>
      </c>
      <c r="H74" s="302" t="s">
        <v>20</v>
      </c>
      <c r="I74" s="304">
        <v>35.99</v>
      </c>
      <c r="J74" s="302" t="s">
        <v>7934</v>
      </c>
      <c r="K74" s="302">
        <v>140</v>
      </c>
      <c r="L74" s="302" t="s">
        <v>7935</v>
      </c>
      <c r="M74" s="302">
        <v>46</v>
      </c>
      <c r="N74" s="302" t="s">
        <v>7936</v>
      </c>
      <c r="O74" s="302">
        <v>97</v>
      </c>
      <c r="P74" s="302" t="s">
        <v>7937</v>
      </c>
      <c r="Q74" s="302">
        <v>51</v>
      </c>
    </row>
    <row r="75" spans="1:17">
      <c r="A75" s="302" t="s">
        <v>7926</v>
      </c>
      <c r="B75" s="302" t="s">
        <v>7925</v>
      </c>
      <c r="C75" s="302" t="s">
        <v>4126</v>
      </c>
      <c r="D75" s="302" t="s">
        <v>7927</v>
      </c>
      <c r="E75" s="303">
        <v>43053</v>
      </c>
      <c r="F75" s="302" t="s">
        <v>322</v>
      </c>
      <c r="G75" s="302" t="s">
        <v>537</v>
      </c>
      <c r="H75" s="302" t="s">
        <v>20</v>
      </c>
      <c r="I75" s="304">
        <v>35.99</v>
      </c>
      <c r="J75" s="302" t="s">
        <v>7934</v>
      </c>
      <c r="K75" s="302">
        <v>158</v>
      </c>
      <c r="L75" s="302" t="s">
        <v>7935</v>
      </c>
      <c r="M75" s="302">
        <v>38</v>
      </c>
      <c r="N75" s="302" t="s">
        <v>7936</v>
      </c>
      <c r="O75" s="302">
        <v>98</v>
      </c>
      <c r="P75" s="302" t="s">
        <v>7937</v>
      </c>
      <c r="Q75" s="302">
        <v>32</v>
      </c>
    </row>
    <row r="76" spans="1:17">
      <c r="A76" s="302" t="s">
        <v>7926</v>
      </c>
      <c r="B76" s="302" t="s">
        <v>7925</v>
      </c>
      <c r="C76" s="302" t="s">
        <v>4126</v>
      </c>
      <c r="D76" s="302" t="s">
        <v>7927</v>
      </c>
      <c r="E76" s="303">
        <v>43053</v>
      </c>
      <c r="F76" s="302" t="s">
        <v>323</v>
      </c>
      <c r="G76" s="302" t="s">
        <v>395</v>
      </c>
      <c r="H76" s="302" t="s">
        <v>27</v>
      </c>
      <c r="I76" s="304">
        <v>25.62</v>
      </c>
      <c r="J76" s="302" t="s">
        <v>7934</v>
      </c>
      <c r="K76" s="302">
        <v>65</v>
      </c>
      <c r="L76" s="302" t="s">
        <v>7935</v>
      </c>
      <c r="M76" s="302">
        <v>20</v>
      </c>
      <c r="N76" s="302" t="s">
        <v>7936</v>
      </c>
      <c r="O76" s="302">
        <v>43</v>
      </c>
      <c r="P76" s="302" t="s">
        <v>7937</v>
      </c>
      <c r="Q76" s="302">
        <v>17</v>
      </c>
    </row>
    <row r="77" spans="1:17">
      <c r="A77" s="302" t="s">
        <v>7926</v>
      </c>
      <c r="B77" s="302" t="s">
        <v>7925</v>
      </c>
      <c r="C77" s="302" t="s">
        <v>4126</v>
      </c>
      <c r="D77" s="302" t="s">
        <v>7927</v>
      </c>
      <c r="E77" s="303">
        <v>43053</v>
      </c>
      <c r="F77" s="302" t="s">
        <v>324</v>
      </c>
      <c r="G77" s="302" t="s">
        <v>484</v>
      </c>
      <c r="H77" s="302" t="s">
        <v>20</v>
      </c>
      <c r="I77" s="304">
        <v>28.77</v>
      </c>
      <c r="J77" s="302" t="s">
        <v>7934</v>
      </c>
      <c r="K77" s="302">
        <v>47</v>
      </c>
      <c r="L77" s="302" t="s">
        <v>7935</v>
      </c>
      <c r="M77" s="302">
        <v>13</v>
      </c>
      <c r="N77" s="302" t="s">
        <v>7936</v>
      </c>
      <c r="O77" s="302">
        <v>20</v>
      </c>
      <c r="P77" s="302" t="s">
        <v>7937</v>
      </c>
      <c r="Q77" s="302">
        <v>4</v>
      </c>
    </row>
    <row r="78" spans="1:17">
      <c r="A78" s="302" t="s">
        <v>7926</v>
      </c>
      <c r="B78" s="302" t="s">
        <v>7925</v>
      </c>
      <c r="C78" s="302" t="s">
        <v>4126</v>
      </c>
      <c r="D78" s="302" t="s">
        <v>7927</v>
      </c>
      <c r="E78" s="303">
        <v>43053</v>
      </c>
      <c r="F78" s="302" t="s">
        <v>325</v>
      </c>
      <c r="G78" s="302" t="s">
        <v>424</v>
      </c>
      <c r="H78" s="302" t="s">
        <v>23</v>
      </c>
      <c r="I78" s="304">
        <v>21.51</v>
      </c>
      <c r="J78" s="302" t="s">
        <v>7934</v>
      </c>
      <c r="K78" s="302">
        <v>140</v>
      </c>
      <c r="L78" s="302" t="s">
        <v>7935</v>
      </c>
      <c r="M78" s="302">
        <v>61</v>
      </c>
      <c r="N78" s="302" t="s">
        <v>7936</v>
      </c>
      <c r="O78" s="302">
        <v>126</v>
      </c>
      <c r="P78" s="302" t="s">
        <v>7937</v>
      </c>
      <c r="Q78" s="302">
        <v>30</v>
      </c>
    </row>
    <row r="79" spans="1:17">
      <c r="A79" s="302" t="s">
        <v>7926</v>
      </c>
      <c r="B79" s="302" t="s">
        <v>7925</v>
      </c>
      <c r="C79" s="302" t="s">
        <v>4126</v>
      </c>
      <c r="D79" s="302" t="s">
        <v>7927</v>
      </c>
      <c r="E79" s="303">
        <v>43053</v>
      </c>
      <c r="F79" s="302" t="s">
        <v>326</v>
      </c>
      <c r="G79" s="302" t="s">
        <v>425</v>
      </c>
      <c r="H79" s="302" t="s">
        <v>23</v>
      </c>
      <c r="I79" s="304">
        <v>19.68</v>
      </c>
      <c r="J79" s="302" t="s">
        <v>7934</v>
      </c>
      <c r="K79" s="302">
        <v>216</v>
      </c>
      <c r="L79" s="302" t="s">
        <v>7935</v>
      </c>
      <c r="M79" s="302">
        <v>139</v>
      </c>
      <c r="N79" s="302" t="s">
        <v>7936</v>
      </c>
      <c r="O79" s="302">
        <v>165</v>
      </c>
      <c r="P79" s="302" t="s">
        <v>7937</v>
      </c>
      <c r="Q79" s="302">
        <v>121</v>
      </c>
    </row>
    <row r="80" spans="1:17">
      <c r="A80" s="302" t="s">
        <v>7926</v>
      </c>
      <c r="B80" s="302" t="s">
        <v>7925</v>
      </c>
      <c r="C80" s="302" t="s">
        <v>4126</v>
      </c>
      <c r="D80" s="302" t="s">
        <v>7927</v>
      </c>
      <c r="E80" s="303">
        <v>43053</v>
      </c>
      <c r="F80" s="302" t="s">
        <v>327</v>
      </c>
      <c r="G80" s="302" t="s">
        <v>427</v>
      </c>
      <c r="H80" s="302" t="s">
        <v>22</v>
      </c>
      <c r="I80" s="304">
        <v>57.32</v>
      </c>
      <c r="J80" s="302" t="s">
        <v>7934</v>
      </c>
      <c r="K80" s="302">
        <v>132</v>
      </c>
      <c r="L80" s="302" t="s">
        <v>7935</v>
      </c>
      <c r="M80" s="302">
        <v>91</v>
      </c>
      <c r="N80" s="302" t="s">
        <v>7936</v>
      </c>
      <c r="O80" s="302">
        <v>95</v>
      </c>
      <c r="P80" s="302" t="s">
        <v>7937</v>
      </c>
      <c r="Q80" s="302">
        <v>64</v>
      </c>
    </row>
    <row r="81" spans="1:17">
      <c r="A81" s="302" t="s">
        <v>7926</v>
      </c>
      <c r="B81" s="302" t="s">
        <v>7925</v>
      </c>
      <c r="C81" s="302" t="s">
        <v>4126</v>
      </c>
      <c r="D81" s="302" t="s">
        <v>7927</v>
      </c>
      <c r="E81" s="303">
        <v>43053</v>
      </c>
      <c r="F81" s="302" t="s">
        <v>328</v>
      </c>
      <c r="G81" s="302" t="s">
        <v>428</v>
      </c>
      <c r="H81" s="302" t="s">
        <v>22</v>
      </c>
      <c r="I81" s="304">
        <v>109.24</v>
      </c>
      <c r="J81" s="302" t="s">
        <v>7934</v>
      </c>
      <c r="K81" s="302">
        <v>87</v>
      </c>
      <c r="L81" s="302" t="s">
        <v>7935</v>
      </c>
      <c r="M81" s="302">
        <v>56</v>
      </c>
      <c r="N81" s="302" t="s">
        <v>7936</v>
      </c>
      <c r="O81" s="302">
        <v>58</v>
      </c>
      <c r="P81" s="302" t="s">
        <v>7937</v>
      </c>
      <c r="Q81" s="302">
        <v>48</v>
      </c>
    </row>
    <row r="82" spans="1:17">
      <c r="A82" s="302" t="s">
        <v>7926</v>
      </c>
      <c r="B82" s="302" t="s">
        <v>7925</v>
      </c>
      <c r="C82" s="302" t="s">
        <v>4126</v>
      </c>
      <c r="D82" s="302" t="s">
        <v>7927</v>
      </c>
      <c r="E82" s="303">
        <v>43053</v>
      </c>
      <c r="F82" s="302" t="s">
        <v>329</v>
      </c>
      <c r="G82" s="302" t="s">
        <v>431</v>
      </c>
      <c r="H82" s="302" t="s">
        <v>22</v>
      </c>
      <c r="I82" s="304">
        <v>29.08</v>
      </c>
      <c r="J82" s="302" t="s">
        <v>7934</v>
      </c>
      <c r="K82" s="302">
        <v>124</v>
      </c>
      <c r="L82" s="302" t="s">
        <v>7935</v>
      </c>
      <c r="M82" s="302">
        <v>87</v>
      </c>
      <c r="N82" s="302" t="s">
        <v>7936</v>
      </c>
      <c r="O82" s="302">
        <v>95</v>
      </c>
      <c r="P82" s="302" t="s">
        <v>7937</v>
      </c>
      <c r="Q82" s="302">
        <v>74</v>
      </c>
    </row>
    <row r="83" spans="1:17">
      <c r="A83" s="302" t="s">
        <v>7926</v>
      </c>
      <c r="B83" s="302" t="s">
        <v>7925</v>
      </c>
      <c r="C83" s="302" t="s">
        <v>4126</v>
      </c>
      <c r="D83" s="302" t="s">
        <v>7927</v>
      </c>
      <c r="E83" s="303">
        <v>43053</v>
      </c>
      <c r="F83" s="302" t="s">
        <v>330</v>
      </c>
      <c r="G83" s="302" t="s">
        <v>429</v>
      </c>
      <c r="H83" s="302" t="s">
        <v>22</v>
      </c>
      <c r="I83" s="304">
        <v>11.36</v>
      </c>
      <c r="J83" s="302" t="s">
        <v>7934</v>
      </c>
      <c r="K83" s="302">
        <v>174</v>
      </c>
      <c r="L83" s="302" t="s">
        <v>7935</v>
      </c>
      <c r="M83" s="302">
        <v>95</v>
      </c>
      <c r="N83" s="302" t="s">
        <v>7936</v>
      </c>
      <c r="O83" s="302">
        <v>103</v>
      </c>
      <c r="P83" s="302" t="s">
        <v>7937</v>
      </c>
      <c r="Q83" s="302">
        <v>88</v>
      </c>
    </row>
    <row r="84" spans="1:17">
      <c r="A84" s="302" t="s">
        <v>7926</v>
      </c>
      <c r="B84" s="302" t="s">
        <v>7925</v>
      </c>
      <c r="C84" s="302" t="s">
        <v>4126</v>
      </c>
      <c r="D84" s="302" t="s">
        <v>7927</v>
      </c>
      <c r="E84" s="303">
        <v>43053</v>
      </c>
      <c r="F84" s="302" t="s">
        <v>331</v>
      </c>
      <c r="G84" s="302" t="s">
        <v>430</v>
      </c>
      <c r="H84" s="302" t="s">
        <v>22</v>
      </c>
      <c r="I84" s="304">
        <v>27.58</v>
      </c>
      <c r="J84" s="302" t="s">
        <v>7934</v>
      </c>
      <c r="K84" s="302">
        <v>133</v>
      </c>
      <c r="L84" s="302" t="s">
        <v>7935</v>
      </c>
      <c r="M84" s="302">
        <v>79</v>
      </c>
      <c r="N84" s="302" t="s">
        <v>7936</v>
      </c>
      <c r="O84" s="302">
        <v>80</v>
      </c>
      <c r="P84" s="302" t="s">
        <v>7937</v>
      </c>
      <c r="Q84" s="302">
        <v>93</v>
      </c>
    </row>
    <row r="85" spans="1:17">
      <c r="A85" s="302" t="s">
        <v>7926</v>
      </c>
      <c r="B85" s="302" t="s">
        <v>7925</v>
      </c>
      <c r="C85" s="302" t="s">
        <v>4126</v>
      </c>
      <c r="D85" s="302" t="s">
        <v>7927</v>
      </c>
      <c r="E85" s="303">
        <v>43053</v>
      </c>
      <c r="F85" s="302" t="s">
        <v>332</v>
      </c>
      <c r="G85" s="302" t="s">
        <v>418</v>
      </c>
      <c r="H85" s="302" t="s">
        <v>29</v>
      </c>
      <c r="I85" s="304">
        <v>70.3</v>
      </c>
      <c r="J85" s="302" t="s">
        <v>7934</v>
      </c>
      <c r="K85" s="302">
        <v>277</v>
      </c>
      <c r="L85" s="302" t="s">
        <v>7935</v>
      </c>
      <c r="M85" s="302">
        <v>173</v>
      </c>
      <c r="N85" s="302" t="s">
        <v>7936</v>
      </c>
      <c r="O85" s="302">
        <v>188</v>
      </c>
      <c r="P85" s="302" t="s">
        <v>7937</v>
      </c>
      <c r="Q85" s="302">
        <v>168</v>
      </c>
    </row>
    <row r="86" spans="1:17">
      <c r="A86" s="302" t="s">
        <v>7926</v>
      </c>
      <c r="B86" s="302" t="s">
        <v>7925</v>
      </c>
      <c r="C86" s="302" t="s">
        <v>4126</v>
      </c>
      <c r="D86" s="302" t="s">
        <v>7927</v>
      </c>
      <c r="E86" s="303">
        <v>43053</v>
      </c>
      <c r="F86" s="302" t="s">
        <v>333</v>
      </c>
      <c r="G86" s="302" t="s">
        <v>423</v>
      </c>
      <c r="H86" s="302" t="s">
        <v>22</v>
      </c>
      <c r="I86" s="304">
        <v>51.92</v>
      </c>
      <c r="J86" s="302" t="s">
        <v>7934</v>
      </c>
      <c r="K86" s="302">
        <v>13</v>
      </c>
      <c r="L86" s="302" t="s">
        <v>7935</v>
      </c>
      <c r="M86" s="302">
        <v>1</v>
      </c>
      <c r="N86" s="302" t="s">
        <v>7936</v>
      </c>
      <c r="O86" s="302">
        <v>6</v>
      </c>
      <c r="P86" s="302" t="s">
        <v>7937</v>
      </c>
      <c r="Q86" s="302">
        <v>3</v>
      </c>
    </row>
    <row r="87" spans="1:17">
      <c r="A87" s="302" t="s">
        <v>7926</v>
      </c>
      <c r="B87" s="302" t="s">
        <v>7925</v>
      </c>
      <c r="C87" s="302" t="s">
        <v>4126</v>
      </c>
      <c r="D87" s="302" t="s">
        <v>7927</v>
      </c>
      <c r="E87" s="303">
        <v>43053</v>
      </c>
      <c r="F87" s="302" t="s">
        <v>334</v>
      </c>
      <c r="G87" s="302" t="s">
        <v>532</v>
      </c>
      <c r="H87" s="302" t="s">
        <v>29</v>
      </c>
      <c r="I87" s="304">
        <v>133.99</v>
      </c>
      <c r="J87" s="302" t="s">
        <v>7934</v>
      </c>
      <c r="K87" s="302">
        <v>2</v>
      </c>
      <c r="L87" s="302" t="s">
        <v>7935</v>
      </c>
      <c r="M87" s="302">
        <v>0</v>
      </c>
      <c r="N87" s="302" t="s">
        <v>7936</v>
      </c>
      <c r="O87" s="302">
        <v>0</v>
      </c>
      <c r="P87" s="302" t="s">
        <v>7937</v>
      </c>
      <c r="Q87" s="302">
        <v>0</v>
      </c>
    </row>
    <row r="88" spans="1:17">
      <c r="A88" s="302" t="s">
        <v>7926</v>
      </c>
      <c r="B88" s="302" t="s">
        <v>7925</v>
      </c>
      <c r="C88" s="302" t="s">
        <v>4126</v>
      </c>
      <c r="D88" s="302" t="s">
        <v>7927</v>
      </c>
      <c r="E88" s="303">
        <v>43053</v>
      </c>
      <c r="F88" s="302" t="s">
        <v>335</v>
      </c>
      <c r="G88" s="302" t="s">
        <v>467</v>
      </c>
      <c r="H88" s="302" t="s">
        <v>33</v>
      </c>
      <c r="I88" s="304">
        <v>10.220000000000001</v>
      </c>
      <c r="J88" s="302" t="s">
        <v>7934</v>
      </c>
      <c r="K88" s="302">
        <v>59</v>
      </c>
      <c r="L88" s="302" t="s">
        <v>7935</v>
      </c>
      <c r="M88" s="302">
        <v>16</v>
      </c>
      <c r="N88" s="302" t="s">
        <v>7936</v>
      </c>
      <c r="O88" s="302">
        <v>39</v>
      </c>
      <c r="P88" s="302" t="s">
        <v>7937</v>
      </c>
      <c r="Q88" s="302">
        <v>13</v>
      </c>
    </row>
    <row r="89" spans="1:17">
      <c r="A89" s="302" t="s">
        <v>7926</v>
      </c>
      <c r="B89" s="302" t="s">
        <v>7925</v>
      </c>
      <c r="C89" s="302" t="s">
        <v>4126</v>
      </c>
      <c r="D89" s="302" t="s">
        <v>7927</v>
      </c>
      <c r="E89" s="303">
        <v>43053</v>
      </c>
      <c r="F89" s="302" t="s">
        <v>336</v>
      </c>
      <c r="G89" s="302" t="s">
        <v>468</v>
      </c>
      <c r="H89" s="302" t="s">
        <v>20</v>
      </c>
      <c r="I89" s="304">
        <v>20.55</v>
      </c>
      <c r="J89" s="302" t="s">
        <v>7934</v>
      </c>
      <c r="K89" s="302">
        <v>59</v>
      </c>
      <c r="L89" s="302" t="s">
        <v>7935</v>
      </c>
      <c r="M89" s="302">
        <v>12</v>
      </c>
      <c r="N89" s="302" t="s">
        <v>7936</v>
      </c>
      <c r="O89" s="302">
        <v>26</v>
      </c>
      <c r="P89" s="302" t="s">
        <v>7937</v>
      </c>
      <c r="Q89" s="302">
        <v>13</v>
      </c>
    </row>
    <row r="90" spans="1:17">
      <c r="A90" s="302" t="s">
        <v>7926</v>
      </c>
      <c r="B90" s="302" t="s">
        <v>7925</v>
      </c>
      <c r="C90" s="302" t="s">
        <v>4126</v>
      </c>
      <c r="D90" s="302" t="s">
        <v>7927</v>
      </c>
      <c r="E90" s="303">
        <v>43053</v>
      </c>
      <c r="F90" s="302" t="s">
        <v>337</v>
      </c>
      <c r="G90" s="302" t="s">
        <v>455</v>
      </c>
      <c r="H90" s="302" t="s">
        <v>20</v>
      </c>
      <c r="I90" s="304">
        <v>497.52</v>
      </c>
      <c r="J90" s="302" t="s">
        <v>7934</v>
      </c>
      <c r="K90" s="302">
        <v>23</v>
      </c>
      <c r="L90" s="302" t="s">
        <v>7935</v>
      </c>
      <c r="M90" s="302">
        <v>3</v>
      </c>
      <c r="N90" s="302" t="s">
        <v>7936</v>
      </c>
      <c r="O90" s="302">
        <v>16</v>
      </c>
      <c r="P90" s="302" t="s">
        <v>7937</v>
      </c>
      <c r="Q90" s="302">
        <v>0</v>
      </c>
    </row>
    <row r="91" spans="1:17">
      <c r="A91" s="302" t="s">
        <v>7926</v>
      </c>
      <c r="B91" s="302" t="s">
        <v>7925</v>
      </c>
      <c r="C91" s="302" t="s">
        <v>4126</v>
      </c>
      <c r="D91" s="302" t="s">
        <v>7927</v>
      </c>
      <c r="E91" s="303">
        <v>43053</v>
      </c>
      <c r="F91" s="302" t="s">
        <v>338</v>
      </c>
      <c r="G91" s="302" t="s">
        <v>473</v>
      </c>
      <c r="H91" s="302" t="s">
        <v>20</v>
      </c>
      <c r="I91" s="304">
        <v>194.69</v>
      </c>
      <c r="J91" s="302" t="s">
        <v>7934</v>
      </c>
      <c r="K91" s="302">
        <v>32</v>
      </c>
      <c r="L91" s="302" t="s">
        <v>7935</v>
      </c>
      <c r="M91" s="302">
        <v>2</v>
      </c>
      <c r="N91" s="302" t="s">
        <v>7936</v>
      </c>
      <c r="O91" s="302">
        <v>10</v>
      </c>
      <c r="P91" s="302" t="s">
        <v>7937</v>
      </c>
      <c r="Q91" s="302">
        <v>0</v>
      </c>
    </row>
    <row r="92" spans="1:17">
      <c r="A92" s="302" t="s">
        <v>7926</v>
      </c>
      <c r="B92" s="302" t="s">
        <v>7925</v>
      </c>
      <c r="C92" s="302" t="s">
        <v>4126</v>
      </c>
      <c r="D92" s="302" t="s">
        <v>7927</v>
      </c>
      <c r="E92" s="303">
        <v>43053</v>
      </c>
      <c r="F92" s="302" t="s">
        <v>339</v>
      </c>
      <c r="G92" s="302" t="s">
        <v>446</v>
      </c>
      <c r="H92" s="302" t="s">
        <v>20</v>
      </c>
      <c r="I92" s="304">
        <v>123.42</v>
      </c>
      <c r="J92" s="302" t="s">
        <v>7934</v>
      </c>
      <c r="K92" s="302">
        <v>108</v>
      </c>
      <c r="L92" s="302" t="s">
        <v>7935</v>
      </c>
      <c r="M92" s="302">
        <v>5</v>
      </c>
      <c r="N92" s="302" t="s">
        <v>7936</v>
      </c>
      <c r="O92" s="302">
        <v>11</v>
      </c>
      <c r="P92" s="302" t="s">
        <v>7937</v>
      </c>
      <c r="Q92" s="302">
        <v>3</v>
      </c>
    </row>
    <row r="93" spans="1:17">
      <c r="A93" s="302" t="s">
        <v>7926</v>
      </c>
      <c r="B93" s="302" t="s">
        <v>7925</v>
      </c>
      <c r="C93" s="302" t="s">
        <v>4126</v>
      </c>
      <c r="D93" s="302" t="s">
        <v>7927</v>
      </c>
      <c r="E93" s="303">
        <v>43053</v>
      </c>
      <c r="F93" s="302" t="s">
        <v>340</v>
      </c>
      <c r="G93" s="302" t="s">
        <v>472</v>
      </c>
      <c r="H93" s="302" t="s">
        <v>28</v>
      </c>
      <c r="I93" s="304">
        <v>14.28</v>
      </c>
      <c r="J93" s="302" t="s">
        <v>7934</v>
      </c>
      <c r="K93" s="302">
        <v>113</v>
      </c>
      <c r="L93" s="302" t="s">
        <v>7935</v>
      </c>
      <c r="M93" s="302">
        <v>18</v>
      </c>
      <c r="N93" s="302" t="s">
        <v>7936</v>
      </c>
      <c r="O93" s="302">
        <v>39</v>
      </c>
      <c r="P93" s="302" t="s">
        <v>7937</v>
      </c>
      <c r="Q93" s="302">
        <v>10</v>
      </c>
    </row>
    <row r="94" spans="1:17">
      <c r="A94" s="302" t="s">
        <v>7926</v>
      </c>
      <c r="B94" s="302" t="s">
        <v>7925</v>
      </c>
      <c r="C94" s="302" t="s">
        <v>4126</v>
      </c>
      <c r="D94" s="302" t="s">
        <v>7927</v>
      </c>
      <c r="E94" s="303">
        <v>43053</v>
      </c>
      <c r="F94" s="302" t="s">
        <v>341</v>
      </c>
      <c r="G94" s="302" t="s">
        <v>471</v>
      </c>
      <c r="H94" s="302" t="s">
        <v>20</v>
      </c>
      <c r="I94" s="304">
        <v>85.45</v>
      </c>
      <c r="J94" s="302" t="s">
        <v>7934</v>
      </c>
      <c r="K94" s="302">
        <v>125</v>
      </c>
      <c r="L94" s="302" t="s">
        <v>7935</v>
      </c>
      <c r="M94" s="302">
        <v>13</v>
      </c>
      <c r="N94" s="302" t="s">
        <v>7936</v>
      </c>
      <c r="O94" s="302">
        <v>41</v>
      </c>
      <c r="P94" s="302" t="s">
        <v>7937</v>
      </c>
      <c r="Q94" s="302">
        <v>5</v>
      </c>
    </row>
    <row r="95" spans="1:17">
      <c r="A95" s="302" t="s">
        <v>7926</v>
      </c>
      <c r="B95" s="302" t="s">
        <v>7925</v>
      </c>
      <c r="C95" s="302" t="s">
        <v>4126</v>
      </c>
      <c r="D95" s="302" t="s">
        <v>7927</v>
      </c>
      <c r="E95" s="303">
        <v>43053</v>
      </c>
      <c r="F95" s="302" t="s">
        <v>342</v>
      </c>
      <c r="G95" s="302" t="s">
        <v>470</v>
      </c>
      <c r="H95" s="302" t="s">
        <v>20</v>
      </c>
      <c r="I95" s="304">
        <v>913.95</v>
      </c>
      <c r="J95" s="302" t="s">
        <v>7934</v>
      </c>
      <c r="K95" s="302">
        <v>13</v>
      </c>
      <c r="L95" s="302" t="s">
        <v>7935</v>
      </c>
      <c r="M95" s="302">
        <v>3</v>
      </c>
      <c r="N95" s="302" t="s">
        <v>7936</v>
      </c>
      <c r="O95" s="302">
        <v>6</v>
      </c>
      <c r="P95" s="302" t="s">
        <v>7937</v>
      </c>
      <c r="Q95" s="302">
        <v>0</v>
      </c>
    </row>
    <row r="96" spans="1:17">
      <c r="A96" s="302" t="s">
        <v>7926</v>
      </c>
      <c r="B96" s="302" t="s">
        <v>7925</v>
      </c>
      <c r="C96" s="302" t="s">
        <v>4126</v>
      </c>
      <c r="D96" s="302" t="s">
        <v>7927</v>
      </c>
      <c r="E96" s="303">
        <v>43053</v>
      </c>
      <c r="F96" s="302" t="s">
        <v>343</v>
      </c>
      <c r="G96" s="302" t="s">
        <v>469</v>
      </c>
      <c r="H96" s="302" t="s">
        <v>20</v>
      </c>
      <c r="I96" s="304">
        <v>18.91</v>
      </c>
      <c r="J96" s="302" t="s">
        <v>7934</v>
      </c>
      <c r="K96" s="302">
        <v>112</v>
      </c>
      <c r="L96" s="302" t="s">
        <v>7935</v>
      </c>
      <c r="M96" s="302">
        <v>6</v>
      </c>
      <c r="N96" s="302" t="s">
        <v>7936</v>
      </c>
      <c r="O96" s="302">
        <v>19</v>
      </c>
      <c r="P96" s="302" t="s">
        <v>7937</v>
      </c>
      <c r="Q96" s="302">
        <v>8</v>
      </c>
    </row>
    <row r="97" spans="1:17">
      <c r="A97" s="302" t="s">
        <v>7926</v>
      </c>
      <c r="B97" s="302" t="s">
        <v>7925</v>
      </c>
      <c r="C97" s="302" t="s">
        <v>4126</v>
      </c>
      <c r="D97" s="302" t="s">
        <v>7927</v>
      </c>
      <c r="E97" s="303">
        <v>43053</v>
      </c>
      <c r="F97" s="302" t="s">
        <v>344</v>
      </c>
      <c r="G97" s="302" t="s">
        <v>466</v>
      </c>
      <c r="H97" s="302" t="s">
        <v>20</v>
      </c>
      <c r="I97" s="304">
        <v>51.57</v>
      </c>
      <c r="J97" s="302" t="s">
        <v>7934</v>
      </c>
      <c r="K97" s="302">
        <v>55</v>
      </c>
      <c r="L97" s="302" t="s">
        <v>7935</v>
      </c>
      <c r="M97" s="302">
        <v>3</v>
      </c>
      <c r="N97" s="302" t="s">
        <v>7936</v>
      </c>
      <c r="O97" s="302">
        <v>13</v>
      </c>
      <c r="P97" s="302" t="s">
        <v>7937</v>
      </c>
      <c r="Q97" s="302">
        <v>0</v>
      </c>
    </row>
    <row r="98" spans="1:17">
      <c r="A98" s="302" t="s">
        <v>7926</v>
      </c>
      <c r="B98" s="302" t="s">
        <v>7925</v>
      </c>
      <c r="C98" s="302" t="s">
        <v>4126</v>
      </c>
      <c r="D98" s="302" t="s">
        <v>7927</v>
      </c>
      <c r="E98" s="303">
        <v>43053</v>
      </c>
      <c r="F98" s="302" t="s">
        <v>345</v>
      </c>
      <c r="G98" s="302" t="s">
        <v>509</v>
      </c>
      <c r="H98" s="302" t="s">
        <v>20</v>
      </c>
      <c r="I98" s="304">
        <v>25.96</v>
      </c>
      <c r="J98" s="302" t="s">
        <v>7934</v>
      </c>
      <c r="K98" s="302">
        <v>96</v>
      </c>
      <c r="L98" s="302" t="s">
        <v>7935</v>
      </c>
      <c r="M98" s="302">
        <v>28</v>
      </c>
      <c r="N98" s="302" t="s">
        <v>7936</v>
      </c>
      <c r="O98" s="302">
        <v>36</v>
      </c>
      <c r="P98" s="302" t="s">
        <v>7937</v>
      </c>
      <c r="Q98" s="302">
        <v>25</v>
      </c>
    </row>
    <row r="99" spans="1:17">
      <c r="A99" s="302" t="s">
        <v>7926</v>
      </c>
      <c r="B99" s="302" t="s">
        <v>7925</v>
      </c>
      <c r="C99" s="302" t="s">
        <v>4126</v>
      </c>
      <c r="D99" s="302" t="s">
        <v>7927</v>
      </c>
      <c r="E99" s="303">
        <v>43053</v>
      </c>
      <c r="F99" s="302" t="s">
        <v>346</v>
      </c>
      <c r="G99" s="302" t="s">
        <v>73</v>
      </c>
      <c r="H99" s="302" t="s">
        <v>20</v>
      </c>
      <c r="I99" s="304">
        <v>91.94</v>
      </c>
      <c r="J99" s="302" t="s">
        <v>7934</v>
      </c>
      <c r="K99" s="302">
        <v>116</v>
      </c>
      <c r="L99" s="302" t="s">
        <v>7935</v>
      </c>
      <c r="M99" s="302">
        <v>61</v>
      </c>
      <c r="N99" s="302" t="s">
        <v>7936</v>
      </c>
      <c r="O99" s="302">
        <v>68</v>
      </c>
      <c r="P99" s="302" t="s">
        <v>7937</v>
      </c>
      <c r="Q99" s="302">
        <v>39</v>
      </c>
    </row>
    <row r="100" spans="1:17">
      <c r="A100" s="302" t="s">
        <v>7926</v>
      </c>
      <c r="B100" s="302" t="s">
        <v>7925</v>
      </c>
      <c r="C100" s="302" t="s">
        <v>4126</v>
      </c>
      <c r="D100" s="302" t="s">
        <v>7927</v>
      </c>
      <c r="E100" s="303">
        <v>43053</v>
      </c>
      <c r="F100" s="302" t="s">
        <v>347</v>
      </c>
      <c r="G100" s="302" t="s">
        <v>514</v>
      </c>
      <c r="H100" s="302" t="s">
        <v>20</v>
      </c>
      <c r="I100" s="304">
        <v>24.88</v>
      </c>
      <c r="J100" s="302" t="s">
        <v>7934</v>
      </c>
      <c r="K100" s="302">
        <v>205</v>
      </c>
      <c r="L100" s="302" t="s">
        <v>7935</v>
      </c>
      <c r="M100" s="302">
        <v>158</v>
      </c>
      <c r="N100" s="302" t="s">
        <v>7936</v>
      </c>
      <c r="O100" s="302">
        <v>183</v>
      </c>
      <c r="P100" s="302" t="s">
        <v>7937</v>
      </c>
      <c r="Q100" s="302">
        <v>148</v>
      </c>
    </row>
    <row r="101" spans="1:17">
      <c r="A101" s="302" t="s">
        <v>7926</v>
      </c>
      <c r="B101" s="302" t="s">
        <v>7925</v>
      </c>
      <c r="C101" s="302" t="s">
        <v>4126</v>
      </c>
      <c r="D101" s="302" t="s">
        <v>7927</v>
      </c>
      <c r="E101" s="303">
        <v>43053</v>
      </c>
      <c r="F101" s="302" t="s">
        <v>348</v>
      </c>
      <c r="G101" s="302" t="s">
        <v>523</v>
      </c>
      <c r="H101" s="302" t="s">
        <v>27</v>
      </c>
      <c r="I101" s="304">
        <v>43.26</v>
      </c>
      <c r="J101" s="302" t="s">
        <v>7934</v>
      </c>
      <c r="K101" s="302">
        <v>159</v>
      </c>
      <c r="L101" s="302" t="s">
        <v>7935</v>
      </c>
      <c r="M101" s="302">
        <v>61</v>
      </c>
      <c r="N101" s="302" t="s">
        <v>7936</v>
      </c>
      <c r="O101" s="302">
        <v>67</v>
      </c>
      <c r="P101" s="302" t="s">
        <v>7937</v>
      </c>
      <c r="Q101" s="302">
        <v>46</v>
      </c>
    </row>
    <row r="102" spans="1:17">
      <c r="A102" s="302" t="s">
        <v>7926</v>
      </c>
      <c r="B102" s="302" t="s">
        <v>7925</v>
      </c>
      <c r="C102" s="302" t="s">
        <v>4126</v>
      </c>
      <c r="D102" s="302" t="s">
        <v>7927</v>
      </c>
      <c r="E102" s="303">
        <v>43053</v>
      </c>
      <c r="F102" s="302" t="s">
        <v>349</v>
      </c>
      <c r="G102" s="302" t="s">
        <v>519</v>
      </c>
      <c r="H102" s="302" t="s">
        <v>69</v>
      </c>
      <c r="I102" s="304">
        <v>24.88</v>
      </c>
      <c r="J102" s="302" t="s">
        <v>7934</v>
      </c>
      <c r="K102" s="302">
        <v>45</v>
      </c>
      <c r="L102" s="302" t="s">
        <v>7935</v>
      </c>
      <c r="M102" s="302">
        <v>28</v>
      </c>
      <c r="N102" s="302" t="s">
        <v>7936</v>
      </c>
      <c r="O102" s="302">
        <v>31</v>
      </c>
      <c r="P102" s="302" t="s">
        <v>7937</v>
      </c>
      <c r="Q102" s="302">
        <v>24</v>
      </c>
    </row>
    <row r="103" spans="1:17">
      <c r="A103" s="302" t="s">
        <v>7926</v>
      </c>
      <c r="B103" s="302" t="s">
        <v>7925</v>
      </c>
      <c r="C103" s="302" t="s">
        <v>4126</v>
      </c>
      <c r="D103" s="302" t="s">
        <v>7927</v>
      </c>
      <c r="E103" s="303">
        <v>43053</v>
      </c>
      <c r="F103" s="302" t="s">
        <v>350</v>
      </c>
      <c r="G103" s="302" t="s">
        <v>521</v>
      </c>
      <c r="H103" s="302" t="s">
        <v>38</v>
      </c>
      <c r="I103" s="304">
        <v>38.93</v>
      </c>
      <c r="J103" s="302" t="s">
        <v>7934</v>
      </c>
      <c r="K103" s="302">
        <v>243</v>
      </c>
      <c r="L103" s="302" t="s">
        <v>7935</v>
      </c>
      <c r="M103" s="302">
        <v>118</v>
      </c>
      <c r="N103" s="302" t="s">
        <v>7936</v>
      </c>
      <c r="O103" s="302">
        <v>114</v>
      </c>
      <c r="P103" s="302" t="s">
        <v>7937</v>
      </c>
      <c r="Q103" s="302">
        <v>89</v>
      </c>
    </row>
    <row r="104" spans="1:17">
      <c r="A104" s="302" t="s">
        <v>7926</v>
      </c>
      <c r="B104" s="302" t="s">
        <v>7925</v>
      </c>
      <c r="C104" s="302" t="s">
        <v>4126</v>
      </c>
      <c r="D104" s="302" t="s">
        <v>7927</v>
      </c>
      <c r="E104" s="303">
        <v>43053</v>
      </c>
      <c r="F104" s="302" t="s">
        <v>351</v>
      </c>
      <c r="G104" s="302" t="s">
        <v>518</v>
      </c>
      <c r="H104" s="302" t="s">
        <v>26</v>
      </c>
      <c r="I104" s="304">
        <v>125.2</v>
      </c>
      <c r="J104" s="302" t="s">
        <v>7934</v>
      </c>
      <c r="K104" s="302">
        <v>163</v>
      </c>
      <c r="L104" s="302" t="s">
        <v>7935</v>
      </c>
      <c r="M104" s="302">
        <v>77</v>
      </c>
      <c r="N104" s="302" t="s">
        <v>7936</v>
      </c>
      <c r="O104" s="302">
        <v>92</v>
      </c>
      <c r="P104" s="302" t="s">
        <v>7937</v>
      </c>
      <c r="Q104" s="302">
        <v>61</v>
      </c>
    </row>
    <row r="105" spans="1:17">
      <c r="A105" s="302" t="s">
        <v>7926</v>
      </c>
      <c r="B105" s="302" t="s">
        <v>7925</v>
      </c>
      <c r="C105" s="302" t="s">
        <v>4126</v>
      </c>
      <c r="D105" s="302" t="s">
        <v>7927</v>
      </c>
      <c r="E105" s="303">
        <v>43053</v>
      </c>
      <c r="F105" s="302" t="s">
        <v>352</v>
      </c>
      <c r="G105" s="302" t="s">
        <v>512</v>
      </c>
      <c r="H105" s="302" t="s">
        <v>20</v>
      </c>
      <c r="I105" s="304">
        <v>28.12</v>
      </c>
      <c r="J105" s="302" t="s">
        <v>7934</v>
      </c>
      <c r="K105" s="302">
        <v>57</v>
      </c>
      <c r="L105" s="302" t="s">
        <v>7935</v>
      </c>
      <c r="M105" s="302">
        <v>23</v>
      </c>
      <c r="N105" s="302" t="s">
        <v>7936</v>
      </c>
      <c r="O105" s="302">
        <v>35</v>
      </c>
      <c r="P105" s="302" t="s">
        <v>7937</v>
      </c>
      <c r="Q105" s="302">
        <v>18</v>
      </c>
    </row>
    <row r="106" spans="1:17">
      <c r="A106" s="302" t="s">
        <v>7926</v>
      </c>
      <c r="B106" s="302" t="s">
        <v>7925</v>
      </c>
      <c r="C106" s="302" t="s">
        <v>4126</v>
      </c>
      <c r="D106" s="302" t="s">
        <v>7927</v>
      </c>
      <c r="E106" s="303">
        <v>43053</v>
      </c>
      <c r="F106" s="302" t="s">
        <v>353</v>
      </c>
      <c r="G106" s="302" t="s">
        <v>517</v>
      </c>
      <c r="H106" s="302" t="s">
        <v>26</v>
      </c>
      <c r="I106" s="304">
        <v>280.13</v>
      </c>
      <c r="J106" s="302" t="s">
        <v>7934</v>
      </c>
      <c r="K106" s="302">
        <v>56</v>
      </c>
      <c r="L106" s="302" t="s">
        <v>7935</v>
      </c>
      <c r="M106" s="302">
        <v>20</v>
      </c>
      <c r="N106" s="302" t="s">
        <v>7936</v>
      </c>
      <c r="O106" s="302">
        <v>28</v>
      </c>
      <c r="P106" s="302" t="s">
        <v>7937</v>
      </c>
      <c r="Q106" s="302">
        <v>10</v>
      </c>
    </row>
    <row r="107" spans="1:17">
      <c r="A107" s="302" t="s">
        <v>7926</v>
      </c>
      <c r="B107" s="302" t="s">
        <v>7925</v>
      </c>
      <c r="C107" s="302" t="s">
        <v>4126</v>
      </c>
      <c r="D107" s="302" t="s">
        <v>7927</v>
      </c>
      <c r="E107" s="303">
        <v>43053</v>
      </c>
      <c r="F107" s="302" t="s">
        <v>354</v>
      </c>
      <c r="G107" s="302" t="s">
        <v>524</v>
      </c>
      <c r="H107" s="302" t="s">
        <v>26</v>
      </c>
      <c r="I107" s="304">
        <v>90.85</v>
      </c>
      <c r="J107" s="302" t="s">
        <v>7934</v>
      </c>
      <c r="K107" s="302">
        <v>91</v>
      </c>
      <c r="L107" s="302" t="s">
        <v>7935</v>
      </c>
      <c r="M107" s="302">
        <v>15</v>
      </c>
      <c r="N107" s="302" t="s">
        <v>7936</v>
      </c>
      <c r="O107" s="302">
        <v>35</v>
      </c>
      <c r="P107" s="302" t="s">
        <v>7937</v>
      </c>
      <c r="Q107" s="302">
        <v>13</v>
      </c>
    </row>
    <row r="108" spans="1:17">
      <c r="A108" s="302" t="s">
        <v>7926</v>
      </c>
      <c r="B108" s="302" t="s">
        <v>7925</v>
      </c>
      <c r="C108" s="302" t="s">
        <v>4126</v>
      </c>
      <c r="D108" s="302" t="s">
        <v>7927</v>
      </c>
      <c r="E108" s="303">
        <v>43053</v>
      </c>
      <c r="F108" s="302" t="s">
        <v>355</v>
      </c>
      <c r="G108" s="302" t="s">
        <v>394</v>
      </c>
      <c r="H108" s="302" t="s">
        <v>26</v>
      </c>
      <c r="I108" s="304">
        <v>142.77000000000001</v>
      </c>
      <c r="J108" s="302" t="s">
        <v>7934</v>
      </c>
      <c r="K108" s="302">
        <v>117</v>
      </c>
      <c r="L108" s="302" t="s">
        <v>7935</v>
      </c>
      <c r="M108" s="302">
        <v>54</v>
      </c>
      <c r="N108" s="302" t="s">
        <v>7936</v>
      </c>
      <c r="O108" s="302">
        <v>67</v>
      </c>
      <c r="P108" s="302" t="s">
        <v>7937</v>
      </c>
      <c r="Q108" s="302">
        <v>53</v>
      </c>
    </row>
    <row r="109" spans="1:17">
      <c r="A109" s="302" t="s">
        <v>7926</v>
      </c>
      <c r="B109" s="302" t="s">
        <v>7925</v>
      </c>
      <c r="C109" s="302" t="s">
        <v>4126</v>
      </c>
      <c r="D109" s="302" t="s">
        <v>7927</v>
      </c>
      <c r="E109" s="303">
        <v>43053</v>
      </c>
      <c r="F109" s="302" t="s">
        <v>356</v>
      </c>
      <c r="G109" s="302" t="s">
        <v>510</v>
      </c>
      <c r="H109" s="302" t="s">
        <v>20</v>
      </c>
      <c r="I109" s="304">
        <v>1987.44</v>
      </c>
      <c r="J109" s="302" t="s">
        <v>7934</v>
      </c>
      <c r="K109" s="302">
        <v>26</v>
      </c>
      <c r="L109" s="302" t="s">
        <v>7935</v>
      </c>
      <c r="M109" s="302">
        <v>2</v>
      </c>
      <c r="N109" s="302" t="s">
        <v>7936</v>
      </c>
      <c r="O109" s="302">
        <v>8</v>
      </c>
      <c r="P109" s="302" t="s">
        <v>7937</v>
      </c>
      <c r="Q109" s="302">
        <v>2</v>
      </c>
    </row>
    <row r="110" spans="1:17">
      <c r="A110" s="302" t="s">
        <v>7926</v>
      </c>
      <c r="B110" s="302" t="s">
        <v>7925</v>
      </c>
      <c r="C110" s="302" t="s">
        <v>4126</v>
      </c>
      <c r="D110" s="302" t="s">
        <v>7927</v>
      </c>
      <c r="E110" s="303">
        <v>43053</v>
      </c>
      <c r="F110" s="302" t="s">
        <v>357</v>
      </c>
      <c r="G110" s="302" t="s">
        <v>515</v>
      </c>
      <c r="H110" s="302" t="s">
        <v>20</v>
      </c>
      <c r="I110" s="304">
        <v>148.18</v>
      </c>
      <c r="J110" s="302" t="s">
        <v>7934</v>
      </c>
      <c r="K110" s="302">
        <v>68</v>
      </c>
      <c r="L110" s="302" t="s">
        <v>7935</v>
      </c>
      <c r="M110" s="302">
        <v>17</v>
      </c>
      <c r="N110" s="302" t="s">
        <v>7936</v>
      </c>
      <c r="O110" s="302">
        <v>34</v>
      </c>
      <c r="P110" s="302" t="s">
        <v>7937</v>
      </c>
      <c r="Q110" s="302">
        <v>17</v>
      </c>
    </row>
    <row r="111" spans="1:17">
      <c r="A111" s="302" t="s">
        <v>7926</v>
      </c>
      <c r="B111" s="302" t="s">
        <v>7925</v>
      </c>
      <c r="C111" s="302" t="s">
        <v>4126</v>
      </c>
      <c r="D111" s="302" t="s">
        <v>7927</v>
      </c>
      <c r="E111" s="303">
        <v>43053</v>
      </c>
      <c r="F111" s="302" t="s">
        <v>358</v>
      </c>
      <c r="G111" s="302" t="s">
        <v>516</v>
      </c>
      <c r="H111" s="302" t="s">
        <v>20</v>
      </c>
      <c r="I111" s="304">
        <v>110.32</v>
      </c>
      <c r="J111" s="302" t="s">
        <v>7934</v>
      </c>
      <c r="K111" s="302">
        <v>79</v>
      </c>
      <c r="L111" s="302" t="s">
        <v>7935</v>
      </c>
      <c r="M111" s="302">
        <v>28</v>
      </c>
      <c r="N111" s="302" t="s">
        <v>7936</v>
      </c>
      <c r="O111" s="302">
        <v>35</v>
      </c>
      <c r="P111" s="302" t="s">
        <v>7937</v>
      </c>
      <c r="Q111" s="302">
        <v>16</v>
      </c>
    </row>
    <row r="112" spans="1:17">
      <c r="A112" s="302" t="s">
        <v>7926</v>
      </c>
      <c r="B112" s="302" t="s">
        <v>7925</v>
      </c>
      <c r="C112" s="302" t="s">
        <v>4126</v>
      </c>
      <c r="D112" s="302" t="s">
        <v>7927</v>
      </c>
      <c r="E112" s="303">
        <v>43053</v>
      </c>
      <c r="F112" s="302" t="s">
        <v>359</v>
      </c>
      <c r="G112" s="302" t="s">
        <v>511</v>
      </c>
      <c r="H112" s="302" t="s">
        <v>31</v>
      </c>
      <c r="I112" s="304">
        <v>51.68</v>
      </c>
      <c r="J112" s="302" t="s">
        <v>7934</v>
      </c>
      <c r="K112" s="302">
        <v>64</v>
      </c>
      <c r="L112" s="302" t="s">
        <v>7935</v>
      </c>
      <c r="M112" s="302">
        <v>18</v>
      </c>
      <c r="N112" s="302" t="s">
        <v>7936</v>
      </c>
      <c r="O112" s="302">
        <v>33</v>
      </c>
      <c r="P112" s="302" t="s">
        <v>7937</v>
      </c>
      <c r="Q112" s="302">
        <v>21</v>
      </c>
    </row>
    <row r="113" spans="1:17">
      <c r="A113" s="302" t="s">
        <v>7926</v>
      </c>
      <c r="B113" s="302" t="s">
        <v>7925</v>
      </c>
      <c r="C113" s="302" t="s">
        <v>4126</v>
      </c>
      <c r="D113" s="302" t="s">
        <v>7927</v>
      </c>
      <c r="E113" s="303">
        <v>43053</v>
      </c>
      <c r="F113" s="302" t="s">
        <v>360</v>
      </c>
      <c r="G113" s="302" t="s">
        <v>513</v>
      </c>
      <c r="H113" s="302" t="s">
        <v>29</v>
      </c>
      <c r="I113" s="304">
        <v>107.08</v>
      </c>
      <c r="J113" s="302" t="s">
        <v>7934</v>
      </c>
      <c r="K113" s="302">
        <v>29</v>
      </c>
      <c r="L113" s="302" t="s">
        <v>7935</v>
      </c>
      <c r="M113" s="302">
        <v>16</v>
      </c>
      <c r="N113" s="302" t="s">
        <v>7936</v>
      </c>
      <c r="O113" s="302">
        <v>19</v>
      </c>
      <c r="P113" s="302" t="s">
        <v>7937</v>
      </c>
      <c r="Q113" s="302">
        <v>10</v>
      </c>
    </row>
    <row r="114" spans="1:17">
      <c r="A114" s="302" t="s">
        <v>7926</v>
      </c>
      <c r="B114" s="302" t="s">
        <v>7925</v>
      </c>
      <c r="C114" s="302" t="s">
        <v>4126</v>
      </c>
      <c r="D114" s="302" t="s">
        <v>7927</v>
      </c>
      <c r="E114" s="303">
        <v>43053</v>
      </c>
      <c r="F114" s="302" t="s">
        <v>361</v>
      </c>
      <c r="G114" s="302" t="s">
        <v>508</v>
      </c>
      <c r="H114" s="302" t="s">
        <v>22</v>
      </c>
      <c r="I114" s="304">
        <v>145.47999999999999</v>
      </c>
      <c r="J114" s="302" t="s">
        <v>7934</v>
      </c>
      <c r="K114" s="302">
        <v>65</v>
      </c>
      <c r="L114" s="302" t="s">
        <v>7935</v>
      </c>
      <c r="M114" s="302">
        <v>34</v>
      </c>
      <c r="N114" s="302" t="s">
        <v>7936</v>
      </c>
      <c r="O114" s="302">
        <v>121</v>
      </c>
      <c r="P114" s="302" t="s">
        <v>7937</v>
      </c>
      <c r="Q114" s="302">
        <v>34</v>
      </c>
    </row>
    <row r="115" spans="1:17">
      <c r="A115" s="302" t="s">
        <v>7926</v>
      </c>
      <c r="B115" s="302" t="s">
        <v>7925</v>
      </c>
      <c r="C115" s="302" t="s">
        <v>4126</v>
      </c>
      <c r="D115" s="302" t="s">
        <v>7927</v>
      </c>
      <c r="E115" s="303">
        <v>43053</v>
      </c>
      <c r="F115" s="302" t="s">
        <v>362</v>
      </c>
      <c r="G115" s="302" t="s">
        <v>520</v>
      </c>
      <c r="H115" s="302" t="s">
        <v>155</v>
      </c>
      <c r="I115" s="304">
        <v>7.57</v>
      </c>
      <c r="J115" s="302" t="s">
        <v>7934</v>
      </c>
      <c r="K115" s="302">
        <v>54</v>
      </c>
      <c r="L115" s="302" t="s">
        <v>7935</v>
      </c>
      <c r="M115" s="302">
        <v>44</v>
      </c>
      <c r="N115" s="302" t="s">
        <v>7936</v>
      </c>
      <c r="O115" s="302">
        <v>32</v>
      </c>
      <c r="P115" s="302" t="s">
        <v>7937</v>
      </c>
      <c r="Q115" s="302">
        <v>22</v>
      </c>
    </row>
    <row r="116" spans="1:17">
      <c r="A116" s="302" t="s">
        <v>7926</v>
      </c>
      <c r="B116" s="302" t="s">
        <v>7925</v>
      </c>
      <c r="C116" s="302" t="s">
        <v>4126</v>
      </c>
      <c r="D116" s="302" t="s">
        <v>7927</v>
      </c>
      <c r="E116" s="303">
        <v>43053</v>
      </c>
      <c r="F116" s="302" t="s">
        <v>364</v>
      </c>
      <c r="G116" s="302" t="s">
        <v>449</v>
      </c>
      <c r="H116" s="302" t="s">
        <v>40</v>
      </c>
      <c r="I116" s="304">
        <v>140.61000000000001</v>
      </c>
      <c r="J116" s="302" t="s">
        <v>7934</v>
      </c>
      <c r="K116" s="302">
        <v>98</v>
      </c>
      <c r="L116" s="302" t="s">
        <v>7935</v>
      </c>
      <c r="M116" s="302">
        <v>2</v>
      </c>
      <c r="N116" s="302" t="s">
        <v>7936</v>
      </c>
      <c r="O116" s="302">
        <v>49</v>
      </c>
      <c r="P116" s="302" t="s">
        <v>7937</v>
      </c>
      <c r="Q116" s="302">
        <v>1</v>
      </c>
    </row>
    <row r="117" spans="1:17">
      <c r="A117" s="302" t="s">
        <v>7926</v>
      </c>
      <c r="B117" s="302" t="s">
        <v>7925</v>
      </c>
      <c r="C117" s="302" t="s">
        <v>4126</v>
      </c>
      <c r="D117" s="302" t="s">
        <v>7927</v>
      </c>
      <c r="E117" s="303">
        <v>43053</v>
      </c>
      <c r="F117" s="302" t="s">
        <v>365</v>
      </c>
      <c r="G117" s="302" t="s">
        <v>528</v>
      </c>
      <c r="H117" s="302" t="s">
        <v>20</v>
      </c>
      <c r="I117" s="304">
        <v>273.10000000000002</v>
      </c>
      <c r="J117" s="302" t="s">
        <v>7934</v>
      </c>
      <c r="K117" s="302">
        <v>357</v>
      </c>
      <c r="L117" s="302" t="s">
        <v>7935</v>
      </c>
      <c r="M117" s="302">
        <v>0</v>
      </c>
      <c r="N117" s="302" t="s">
        <v>7936</v>
      </c>
      <c r="O117" s="302">
        <v>334</v>
      </c>
      <c r="P117" s="302" t="s">
        <v>7937</v>
      </c>
      <c r="Q117" s="302">
        <v>0</v>
      </c>
    </row>
    <row r="118" spans="1:17">
      <c r="A118" s="302" t="s">
        <v>7926</v>
      </c>
      <c r="B118" s="302" t="s">
        <v>7925</v>
      </c>
      <c r="C118" s="302" t="s">
        <v>4126</v>
      </c>
      <c r="D118" s="302" t="s">
        <v>7927</v>
      </c>
      <c r="E118" s="303">
        <v>43053</v>
      </c>
      <c r="F118" s="302" t="s">
        <v>366</v>
      </c>
      <c r="G118" s="302" t="s">
        <v>529</v>
      </c>
      <c r="H118" s="302" t="s">
        <v>20</v>
      </c>
      <c r="I118" s="304">
        <v>273.10000000000002</v>
      </c>
      <c r="J118" s="302" t="s">
        <v>7934</v>
      </c>
      <c r="K118" s="302">
        <v>350</v>
      </c>
      <c r="L118" s="302" t="s">
        <v>7935</v>
      </c>
      <c r="M118" s="302">
        <v>0</v>
      </c>
      <c r="N118" s="302" t="s">
        <v>7936</v>
      </c>
      <c r="O118" s="302">
        <v>0</v>
      </c>
      <c r="P118" s="302" t="s">
        <v>7937</v>
      </c>
      <c r="Q118" s="302">
        <v>4</v>
      </c>
    </row>
    <row r="119" spans="1:17">
      <c r="A119" s="302" t="s">
        <v>7926</v>
      </c>
      <c r="B119" s="302" t="s">
        <v>7925</v>
      </c>
      <c r="C119" s="302" t="s">
        <v>4126</v>
      </c>
      <c r="D119" s="302" t="s">
        <v>7927</v>
      </c>
      <c r="E119" s="303">
        <v>43053</v>
      </c>
      <c r="F119" s="302" t="s">
        <v>367</v>
      </c>
      <c r="G119" s="302" t="s">
        <v>525</v>
      </c>
      <c r="H119" s="302" t="s">
        <v>40</v>
      </c>
      <c r="I119" s="304">
        <v>6828.14</v>
      </c>
      <c r="J119" s="302" t="s">
        <v>7934</v>
      </c>
      <c r="K119" s="302">
        <v>7</v>
      </c>
      <c r="L119" s="302" t="s">
        <v>7935</v>
      </c>
      <c r="M119" s="302">
        <v>0</v>
      </c>
      <c r="N119" s="302" t="s">
        <v>7936</v>
      </c>
      <c r="O119" s="302">
        <v>0</v>
      </c>
      <c r="P119" s="302" t="s">
        <v>7937</v>
      </c>
      <c r="Q119" s="302">
        <v>3</v>
      </c>
    </row>
    <row r="120" spans="1:17">
      <c r="A120" s="302" t="s">
        <v>7926</v>
      </c>
      <c r="B120" s="302" t="s">
        <v>7925</v>
      </c>
      <c r="C120" s="302" t="s">
        <v>4126</v>
      </c>
      <c r="D120" s="302" t="s">
        <v>7927</v>
      </c>
      <c r="E120" s="303">
        <v>43053</v>
      </c>
      <c r="F120" s="302" t="s">
        <v>368</v>
      </c>
      <c r="G120" s="302" t="s">
        <v>505</v>
      </c>
      <c r="H120" s="302" t="s">
        <v>40</v>
      </c>
      <c r="I120" s="304">
        <v>26391.040000000001</v>
      </c>
      <c r="J120" s="302" t="s">
        <v>7934</v>
      </c>
      <c r="K120" s="302">
        <v>8</v>
      </c>
      <c r="L120" s="302" t="s">
        <v>7935</v>
      </c>
      <c r="M120" s="302">
        <v>0</v>
      </c>
      <c r="N120" s="302" t="s">
        <v>7936</v>
      </c>
      <c r="O120" s="302">
        <v>0</v>
      </c>
      <c r="P120" s="302" t="s">
        <v>7937</v>
      </c>
      <c r="Q120" s="302">
        <v>0</v>
      </c>
    </row>
    <row r="121" spans="1:17">
      <c r="A121" s="302" t="s">
        <v>7926</v>
      </c>
      <c r="B121" s="302" t="s">
        <v>7925</v>
      </c>
      <c r="C121" s="302" t="s">
        <v>4126</v>
      </c>
      <c r="D121" s="302" t="s">
        <v>7927</v>
      </c>
      <c r="E121" s="303">
        <v>43053</v>
      </c>
      <c r="F121" s="302" t="s">
        <v>369</v>
      </c>
      <c r="G121" s="302" t="s">
        <v>434</v>
      </c>
      <c r="H121" s="302" t="s">
        <v>40</v>
      </c>
      <c r="I121" s="304">
        <v>1091.33</v>
      </c>
      <c r="J121" s="302" t="s">
        <v>7934</v>
      </c>
      <c r="K121" s="302">
        <v>13</v>
      </c>
      <c r="L121" s="302" t="s">
        <v>7935</v>
      </c>
      <c r="M121" s="302">
        <v>2</v>
      </c>
      <c r="N121" s="302" t="s">
        <v>7936</v>
      </c>
      <c r="O121" s="302">
        <v>0</v>
      </c>
      <c r="P121" s="302" t="s">
        <v>7937</v>
      </c>
      <c r="Q121" s="302">
        <v>0</v>
      </c>
    </row>
    <row r="122" spans="1:17">
      <c r="A122" s="302" t="s">
        <v>7926</v>
      </c>
      <c r="B122" s="302" t="s">
        <v>7925</v>
      </c>
      <c r="C122" s="302" t="s">
        <v>4126</v>
      </c>
      <c r="D122" s="302" t="s">
        <v>7927</v>
      </c>
      <c r="E122" s="303">
        <v>43053</v>
      </c>
      <c r="F122" s="302" t="s">
        <v>370</v>
      </c>
      <c r="G122" s="302" t="s">
        <v>433</v>
      </c>
      <c r="H122" s="302" t="s">
        <v>40</v>
      </c>
      <c r="I122" s="304">
        <v>1372.55</v>
      </c>
      <c r="J122" s="302" t="s">
        <v>7934</v>
      </c>
      <c r="K122" s="302">
        <v>21</v>
      </c>
      <c r="L122" s="302" t="s">
        <v>7935</v>
      </c>
      <c r="M122" s="302">
        <v>3</v>
      </c>
      <c r="N122" s="302" t="s">
        <v>7936</v>
      </c>
      <c r="O122" s="302">
        <v>0</v>
      </c>
      <c r="P122" s="302" t="s">
        <v>7937</v>
      </c>
      <c r="Q122" s="302">
        <v>1</v>
      </c>
    </row>
    <row r="123" spans="1:17">
      <c r="A123" s="302" t="s">
        <v>7926</v>
      </c>
      <c r="B123" s="302" t="s">
        <v>7925</v>
      </c>
      <c r="C123" s="302" t="s">
        <v>4126</v>
      </c>
      <c r="D123" s="302" t="s">
        <v>7927</v>
      </c>
      <c r="E123" s="303">
        <v>43053</v>
      </c>
      <c r="F123" s="302" t="s">
        <v>371</v>
      </c>
      <c r="G123" s="302" t="s">
        <v>435</v>
      </c>
      <c r="H123" s="302" t="s">
        <v>40</v>
      </c>
      <c r="I123" s="304">
        <v>1046.6500000000001</v>
      </c>
      <c r="J123" s="302" t="s">
        <v>7934</v>
      </c>
      <c r="K123" s="302">
        <v>27</v>
      </c>
      <c r="L123" s="302" t="s">
        <v>7935</v>
      </c>
      <c r="M123" s="302">
        <v>2</v>
      </c>
      <c r="N123" s="302" t="s">
        <v>7936</v>
      </c>
      <c r="O123" s="302">
        <v>1</v>
      </c>
      <c r="P123" s="302" t="s">
        <v>7937</v>
      </c>
      <c r="Q123" s="302">
        <v>1</v>
      </c>
    </row>
    <row r="124" spans="1:17">
      <c r="A124" s="302" t="s">
        <v>7926</v>
      </c>
      <c r="B124" s="302" t="s">
        <v>7925</v>
      </c>
      <c r="C124" s="302" t="s">
        <v>4126</v>
      </c>
      <c r="D124" s="302" t="s">
        <v>7927</v>
      </c>
      <c r="E124" s="303">
        <v>43053</v>
      </c>
      <c r="F124" s="302" t="s">
        <v>372</v>
      </c>
      <c r="G124" s="302" t="s">
        <v>436</v>
      </c>
      <c r="H124" s="302" t="s">
        <v>40</v>
      </c>
      <c r="I124" s="304">
        <v>782</v>
      </c>
      <c r="J124" s="302" t="s">
        <v>7934</v>
      </c>
      <c r="K124" s="302">
        <v>31</v>
      </c>
      <c r="L124" s="302" t="s">
        <v>7935</v>
      </c>
      <c r="M124" s="302">
        <v>1</v>
      </c>
      <c r="N124" s="302" t="s">
        <v>7936</v>
      </c>
      <c r="O124" s="302">
        <v>0</v>
      </c>
      <c r="P124" s="302" t="s">
        <v>7937</v>
      </c>
      <c r="Q124" s="302">
        <v>1</v>
      </c>
    </row>
    <row r="125" spans="1:17">
      <c r="A125" s="302" t="s">
        <v>7926</v>
      </c>
      <c r="B125" s="302" t="s">
        <v>7925</v>
      </c>
      <c r="C125" s="302" t="s">
        <v>4126</v>
      </c>
      <c r="D125" s="302" t="s">
        <v>7927</v>
      </c>
      <c r="E125" s="303">
        <v>43053</v>
      </c>
      <c r="F125" s="302" t="s">
        <v>373</v>
      </c>
      <c r="G125" s="302" t="s">
        <v>448</v>
      </c>
      <c r="H125" s="302" t="s">
        <v>40</v>
      </c>
      <c r="I125" s="304">
        <v>3642.83</v>
      </c>
      <c r="J125" s="302" t="s">
        <v>7934</v>
      </c>
      <c r="K125" s="302">
        <v>6</v>
      </c>
      <c r="L125" s="302" t="s">
        <v>7935</v>
      </c>
      <c r="M125" s="302">
        <v>0</v>
      </c>
      <c r="N125" s="302" t="s">
        <v>7936</v>
      </c>
      <c r="O125" s="302">
        <v>0</v>
      </c>
      <c r="P125" s="302" t="s">
        <v>7937</v>
      </c>
      <c r="Q125" s="302">
        <v>0</v>
      </c>
    </row>
    <row r="126" spans="1:17">
      <c r="A126" s="302" t="s">
        <v>7926</v>
      </c>
      <c r="B126" s="302" t="s">
        <v>7925</v>
      </c>
      <c r="C126" s="302" t="s">
        <v>4126</v>
      </c>
      <c r="D126" s="302" t="s">
        <v>7927</v>
      </c>
      <c r="E126" s="303">
        <v>43053</v>
      </c>
      <c r="F126" s="302" t="s">
        <v>374</v>
      </c>
      <c r="G126" s="302" t="s">
        <v>507</v>
      </c>
      <c r="H126" s="302" t="s">
        <v>40</v>
      </c>
      <c r="I126" s="304">
        <v>1123.78</v>
      </c>
      <c r="J126" s="302" t="s">
        <v>7934</v>
      </c>
      <c r="K126" s="302">
        <v>17</v>
      </c>
      <c r="L126" s="302" t="s">
        <v>7935</v>
      </c>
      <c r="M126" s="302">
        <v>1</v>
      </c>
      <c r="N126" s="302" t="s">
        <v>7936</v>
      </c>
      <c r="O126" s="302">
        <v>1</v>
      </c>
      <c r="P126" s="302" t="s">
        <v>7937</v>
      </c>
      <c r="Q126" s="302">
        <v>0</v>
      </c>
    </row>
    <row r="127" spans="1:17">
      <c r="A127" s="302" t="s">
        <v>7926</v>
      </c>
      <c r="B127" s="302" t="s">
        <v>7925</v>
      </c>
      <c r="C127" s="302" t="s">
        <v>4126</v>
      </c>
      <c r="D127" s="302" t="s">
        <v>7927</v>
      </c>
      <c r="E127" s="303">
        <v>43053</v>
      </c>
      <c r="F127" s="302" t="s">
        <v>375</v>
      </c>
      <c r="G127" s="302" t="s">
        <v>506</v>
      </c>
      <c r="H127" s="302" t="s">
        <v>40</v>
      </c>
      <c r="I127" s="304">
        <v>5191.68</v>
      </c>
      <c r="J127" s="302" t="s">
        <v>7934</v>
      </c>
      <c r="K127" s="302">
        <v>1</v>
      </c>
      <c r="L127" s="302" t="s">
        <v>7935</v>
      </c>
      <c r="M127" s="302">
        <v>0</v>
      </c>
      <c r="N127" s="302" t="s">
        <v>7936</v>
      </c>
      <c r="O127" s="302">
        <v>0</v>
      </c>
      <c r="P127" s="302" t="s">
        <v>7937</v>
      </c>
      <c r="Q127" s="302">
        <v>0</v>
      </c>
    </row>
    <row r="128" spans="1:17">
      <c r="A128" s="302" t="s">
        <v>7926</v>
      </c>
      <c r="B128" s="302" t="s">
        <v>7925</v>
      </c>
      <c r="C128" s="302" t="s">
        <v>4126</v>
      </c>
      <c r="D128" s="302" t="s">
        <v>7927</v>
      </c>
      <c r="E128" s="303">
        <v>43053</v>
      </c>
      <c r="F128" s="302" t="s">
        <v>376</v>
      </c>
      <c r="G128" s="302" t="s">
        <v>504</v>
      </c>
      <c r="H128" s="302" t="s">
        <v>40</v>
      </c>
      <c r="I128" s="304">
        <v>27542.94</v>
      </c>
      <c r="J128" s="302" t="s">
        <v>7934</v>
      </c>
      <c r="K128" s="302">
        <v>10</v>
      </c>
      <c r="L128" s="302" t="s">
        <v>7935</v>
      </c>
      <c r="M128" s="302">
        <v>0</v>
      </c>
      <c r="N128" s="302" t="s">
        <v>7936</v>
      </c>
      <c r="O128" s="302">
        <v>0</v>
      </c>
      <c r="P128" s="302" t="s">
        <v>7937</v>
      </c>
      <c r="Q128" s="302">
        <v>0</v>
      </c>
    </row>
    <row r="129" spans="1:17">
      <c r="A129" s="302" t="s">
        <v>7926</v>
      </c>
      <c r="B129" s="302" t="s">
        <v>7925</v>
      </c>
      <c r="C129" s="302" t="s">
        <v>4126</v>
      </c>
      <c r="D129" s="302" t="s">
        <v>7927</v>
      </c>
      <c r="E129" s="303">
        <v>43053</v>
      </c>
      <c r="F129" s="302" t="s">
        <v>377</v>
      </c>
      <c r="G129" s="302" t="s">
        <v>444</v>
      </c>
      <c r="H129" s="302" t="s">
        <v>40</v>
      </c>
      <c r="I129" s="304">
        <v>8411.6</v>
      </c>
      <c r="J129" s="302" t="s">
        <v>7934</v>
      </c>
      <c r="K129" s="302">
        <v>4</v>
      </c>
      <c r="L129" s="302" t="s">
        <v>7935</v>
      </c>
      <c r="M129" s="302">
        <v>0</v>
      </c>
      <c r="N129" s="302" t="s">
        <v>7936</v>
      </c>
      <c r="O129" s="302">
        <v>0</v>
      </c>
      <c r="P129" s="302" t="s">
        <v>7937</v>
      </c>
      <c r="Q129" s="302">
        <v>0</v>
      </c>
    </row>
    <row r="130" spans="1:17">
      <c r="A130" s="302" t="s">
        <v>7926</v>
      </c>
      <c r="B130" s="302" t="s">
        <v>7925</v>
      </c>
      <c r="C130" s="302" t="s">
        <v>4126</v>
      </c>
      <c r="D130" s="302" t="s">
        <v>7927</v>
      </c>
      <c r="E130" s="303">
        <v>43053</v>
      </c>
      <c r="F130" s="302" t="s">
        <v>379</v>
      </c>
      <c r="G130" s="302" t="s">
        <v>442</v>
      </c>
      <c r="H130" s="302" t="s">
        <v>40</v>
      </c>
      <c r="I130" s="304">
        <v>19457.98</v>
      </c>
      <c r="J130" s="302" t="s">
        <v>7934</v>
      </c>
      <c r="K130" s="302">
        <v>1</v>
      </c>
      <c r="L130" s="302" t="s">
        <v>7935</v>
      </c>
      <c r="M130" s="302">
        <v>0</v>
      </c>
      <c r="N130" s="302" t="s">
        <v>7936</v>
      </c>
      <c r="O130" s="302">
        <v>0</v>
      </c>
      <c r="P130" s="302" t="s">
        <v>7937</v>
      </c>
      <c r="Q130" s="302">
        <v>0</v>
      </c>
    </row>
    <row r="131" spans="1:17">
      <c r="A131" s="302" t="s">
        <v>7926</v>
      </c>
      <c r="B131" s="302" t="s">
        <v>7925</v>
      </c>
      <c r="C131" s="302" t="s">
        <v>4126</v>
      </c>
      <c r="D131" s="302" t="s">
        <v>7927</v>
      </c>
      <c r="E131" s="303">
        <v>43053</v>
      </c>
      <c r="F131" s="302" t="s">
        <v>380</v>
      </c>
      <c r="G131" s="302" t="s">
        <v>441</v>
      </c>
      <c r="H131" s="302" t="s">
        <v>40</v>
      </c>
      <c r="I131" s="304">
        <v>6064.78</v>
      </c>
      <c r="J131" s="302" t="s">
        <v>7934</v>
      </c>
      <c r="K131" s="302">
        <v>4</v>
      </c>
      <c r="L131" s="302" t="s">
        <v>7935</v>
      </c>
      <c r="M131" s="302">
        <v>0</v>
      </c>
      <c r="N131" s="302" t="s">
        <v>7936</v>
      </c>
      <c r="O131" s="302">
        <v>1</v>
      </c>
      <c r="P131" s="302" t="s">
        <v>7937</v>
      </c>
      <c r="Q131" s="302">
        <v>1</v>
      </c>
    </row>
    <row r="132" spans="1:17">
      <c r="A132" s="302" t="s">
        <v>7926</v>
      </c>
      <c r="B132" s="302" t="s">
        <v>7925</v>
      </c>
      <c r="C132" s="302" t="s">
        <v>4126</v>
      </c>
      <c r="D132" s="302" t="s">
        <v>7927</v>
      </c>
      <c r="E132" s="303">
        <v>43053</v>
      </c>
      <c r="F132" s="302" t="s">
        <v>381</v>
      </c>
      <c r="G132" s="302" t="s">
        <v>443</v>
      </c>
      <c r="H132" s="302" t="s">
        <v>40</v>
      </c>
      <c r="I132" s="304">
        <v>744.14</v>
      </c>
      <c r="J132" s="302" t="s">
        <v>7934</v>
      </c>
      <c r="K132" s="302">
        <v>9</v>
      </c>
      <c r="L132" s="302" t="s">
        <v>7935</v>
      </c>
      <c r="M132" s="302">
        <v>0</v>
      </c>
      <c r="N132" s="302" t="s">
        <v>7936</v>
      </c>
      <c r="O132" s="302">
        <v>1</v>
      </c>
      <c r="P132" s="302" t="s">
        <v>7937</v>
      </c>
      <c r="Q132" s="302">
        <v>1</v>
      </c>
    </row>
    <row r="133" spans="1:17">
      <c r="A133" s="302" t="s">
        <v>7926</v>
      </c>
      <c r="B133" s="302" t="s">
        <v>7925</v>
      </c>
      <c r="C133" s="302" t="s">
        <v>4126</v>
      </c>
      <c r="D133" s="302" t="s">
        <v>7927</v>
      </c>
      <c r="E133" s="303">
        <v>43053</v>
      </c>
      <c r="F133" s="302" t="s">
        <v>382</v>
      </c>
      <c r="G133" s="302" t="s">
        <v>530</v>
      </c>
      <c r="H133" s="302" t="s">
        <v>40</v>
      </c>
      <c r="I133" s="304">
        <v>1379.04</v>
      </c>
      <c r="J133" s="302" t="s">
        <v>7934</v>
      </c>
      <c r="K133" s="302">
        <v>5</v>
      </c>
      <c r="L133" s="302" t="s">
        <v>7935</v>
      </c>
      <c r="M133" s="302">
        <v>0</v>
      </c>
      <c r="N133" s="302" t="s">
        <v>7936</v>
      </c>
      <c r="O133" s="302">
        <v>0</v>
      </c>
      <c r="P133" s="302" t="s">
        <v>7937</v>
      </c>
      <c r="Q133" s="302">
        <v>1</v>
      </c>
    </row>
    <row r="134" spans="1:17">
      <c r="A134" s="302" t="s">
        <v>7926</v>
      </c>
      <c r="B134" s="302" t="s">
        <v>7925</v>
      </c>
      <c r="C134" s="302" t="s">
        <v>4126</v>
      </c>
      <c r="D134" s="302" t="s">
        <v>7927</v>
      </c>
      <c r="E134" s="303">
        <v>43053</v>
      </c>
      <c r="F134" s="302" t="s">
        <v>383</v>
      </c>
      <c r="G134" s="302" t="s">
        <v>531</v>
      </c>
      <c r="H134" s="302" t="s">
        <v>40</v>
      </c>
      <c r="I134" s="304">
        <v>1379.04</v>
      </c>
      <c r="J134" s="302" t="s">
        <v>7934</v>
      </c>
      <c r="K134" s="302">
        <v>2</v>
      </c>
      <c r="L134" s="302" t="s">
        <v>7935</v>
      </c>
      <c r="M134" s="302">
        <v>0</v>
      </c>
      <c r="N134" s="302" t="s">
        <v>7936</v>
      </c>
      <c r="O134" s="302">
        <v>1</v>
      </c>
      <c r="P134" s="302" t="s">
        <v>7937</v>
      </c>
      <c r="Q134" s="302">
        <v>0</v>
      </c>
    </row>
    <row r="135" spans="1:17">
      <c r="A135" s="302" t="s">
        <v>7926</v>
      </c>
      <c r="B135" s="302" t="s">
        <v>7925</v>
      </c>
      <c r="C135" s="302" t="s">
        <v>4126</v>
      </c>
      <c r="D135" s="302" t="s">
        <v>7927</v>
      </c>
      <c r="E135" s="303">
        <v>43053</v>
      </c>
      <c r="F135" s="302" t="s">
        <v>4161</v>
      </c>
      <c r="G135" s="302" t="s">
        <v>4235</v>
      </c>
      <c r="H135" s="302" t="s">
        <v>40</v>
      </c>
      <c r="I135" s="304">
        <v>35887.49</v>
      </c>
      <c r="J135" s="302" t="s">
        <v>7934</v>
      </c>
      <c r="K135" s="302">
        <v>47</v>
      </c>
      <c r="L135" s="302" t="s">
        <v>7935</v>
      </c>
      <c r="M135" s="302">
        <v>1</v>
      </c>
      <c r="N135" s="302" t="s">
        <v>7936</v>
      </c>
      <c r="O135" s="302">
        <v>0</v>
      </c>
      <c r="P135" s="302" t="s">
        <v>7937</v>
      </c>
      <c r="Q135" s="302">
        <v>0</v>
      </c>
    </row>
    <row r="136" spans="1:17">
      <c r="A136" s="302" t="s">
        <v>7926</v>
      </c>
      <c r="B136" s="302" t="s">
        <v>7925</v>
      </c>
      <c r="C136" s="302" t="s">
        <v>4126</v>
      </c>
      <c r="D136" s="302" t="s">
        <v>7927</v>
      </c>
      <c r="E136" s="303">
        <v>43053</v>
      </c>
      <c r="F136" s="302" t="s">
        <v>4162</v>
      </c>
      <c r="G136" s="302" t="s">
        <v>4236</v>
      </c>
      <c r="H136" s="302" t="s">
        <v>40</v>
      </c>
      <c r="I136" s="304">
        <v>36587.279999999999</v>
      </c>
      <c r="J136" s="302" t="s">
        <v>7934</v>
      </c>
      <c r="K136" s="302">
        <v>17</v>
      </c>
      <c r="L136" s="302" t="s">
        <v>7935</v>
      </c>
      <c r="M136" s="302">
        <v>0</v>
      </c>
      <c r="N136" s="302" t="s">
        <v>7936</v>
      </c>
      <c r="O136" s="302">
        <v>0</v>
      </c>
      <c r="P136" s="302" t="s">
        <v>7937</v>
      </c>
      <c r="Q136" s="302">
        <v>0</v>
      </c>
    </row>
    <row r="137" spans="1:17">
      <c r="A137" s="302" t="s">
        <v>7926</v>
      </c>
      <c r="B137" s="302" t="s">
        <v>7925</v>
      </c>
      <c r="C137" s="302" t="s">
        <v>4126</v>
      </c>
      <c r="D137" s="302" t="s">
        <v>7927</v>
      </c>
      <c r="E137" s="303">
        <v>43053</v>
      </c>
      <c r="F137" s="302" t="s">
        <v>384</v>
      </c>
      <c r="G137" s="302" t="s">
        <v>401</v>
      </c>
      <c r="H137" s="302" t="s">
        <v>23</v>
      </c>
      <c r="I137" s="304">
        <v>709.53</v>
      </c>
      <c r="J137" s="302" t="s">
        <v>7934</v>
      </c>
      <c r="K137" s="302">
        <v>6</v>
      </c>
      <c r="L137" s="302" t="s">
        <v>7935</v>
      </c>
      <c r="M137" s="302">
        <v>4</v>
      </c>
      <c r="N137" s="302" t="s">
        <v>7936</v>
      </c>
      <c r="O137" s="302">
        <v>4</v>
      </c>
      <c r="P137" s="302" t="s">
        <v>7937</v>
      </c>
      <c r="Q137" s="302">
        <v>4</v>
      </c>
    </row>
    <row r="138" spans="1:17">
      <c r="A138" s="302" t="s">
        <v>7926</v>
      </c>
      <c r="B138" s="302" t="s">
        <v>7925</v>
      </c>
      <c r="C138" s="302" t="s">
        <v>4126</v>
      </c>
      <c r="D138" s="302" t="s">
        <v>7927</v>
      </c>
      <c r="E138" s="303">
        <v>43053</v>
      </c>
      <c r="F138" s="302" t="s">
        <v>386</v>
      </c>
      <c r="G138" s="302" t="s">
        <v>403</v>
      </c>
      <c r="H138" s="302" t="s">
        <v>23</v>
      </c>
      <c r="I138" s="304">
        <v>796.06</v>
      </c>
      <c r="J138" s="302" t="s">
        <v>7934</v>
      </c>
      <c r="K138" s="302">
        <v>11</v>
      </c>
      <c r="L138" s="302" t="s">
        <v>7935</v>
      </c>
      <c r="M138" s="302">
        <v>11</v>
      </c>
      <c r="N138" s="302" t="s">
        <v>7936</v>
      </c>
      <c r="O138" s="302">
        <v>11</v>
      </c>
      <c r="P138" s="302" t="s">
        <v>7937</v>
      </c>
      <c r="Q138" s="302">
        <v>11</v>
      </c>
    </row>
    <row r="139" spans="1:17">
      <c r="A139" s="302" t="s">
        <v>7926</v>
      </c>
      <c r="B139" s="302" t="s">
        <v>7925</v>
      </c>
      <c r="C139" s="302" t="s">
        <v>4126</v>
      </c>
      <c r="D139" s="302" t="s">
        <v>7927</v>
      </c>
      <c r="E139" s="303">
        <v>43053</v>
      </c>
      <c r="F139" s="302" t="s">
        <v>388</v>
      </c>
      <c r="G139" s="302" t="s">
        <v>405</v>
      </c>
      <c r="H139" s="302" t="s">
        <v>23</v>
      </c>
      <c r="I139" s="304">
        <v>620.66999999999996</v>
      </c>
      <c r="J139" s="302" t="s">
        <v>7934</v>
      </c>
      <c r="K139" s="302">
        <v>23</v>
      </c>
      <c r="L139" s="302" t="s">
        <v>7935</v>
      </c>
      <c r="M139" s="302">
        <v>23</v>
      </c>
      <c r="N139" s="302" t="s">
        <v>7936</v>
      </c>
      <c r="O139" s="302">
        <v>24</v>
      </c>
      <c r="P139" s="302" t="s">
        <v>7937</v>
      </c>
      <c r="Q139" s="302">
        <v>21</v>
      </c>
    </row>
    <row r="140" spans="1:17">
      <c r="A140" s="302" t="s">
        <v>7926</v>
      </c>
      <c r="B140" s="302" t="s">
        <v>7925</v>
      </c>
      <c r="C140" s="302" t="s">
        <v>4126</v>
      </c>
      <c r="D140" s="302" t="s">
        <v>7927</v>
      </c>
      <c r="E140" s="303">
        <v>43053</v>
      </c>
      <c r="F140" s="302" t="s">
        <v>390</v>
      </c>
      <c r="G140" s="302" t="s">
        <v>439</v>
      </c>
      <c r="H140" s="302" t="s">
        <v>20</v>
      </c>
      <c r="I140" s="304">
        <v>22.66</v>
      </c>
      <c r="J140" s="302" t="s">
        <v>7934</v>
      </c>
      <c r="K140" s="302">
        <v>111</v>
      </c>
      <c r="L140" s="302" t="s">
        <v>7935</v>
      </c>
      <c r="M140" s="302">
        <v>10</v>
      </c>
      <c r="N140" s="302" t="s">
        <v>7936</v>
      </c>
      <c r="O140" s="302">
        <v>10</v>
      </c>
      <c r="P140" s="302" t="s">
        <v>7937</v>
      </c>
      <c r="Q140" s="302">
        <v>10</v>
      </c>
    </row>
    <row r="141" spans="1:17">
      <c r="A141" s="302" t="s">
        <v>7926</v>
      </c>
      <c r="B141" s="302" t="s">
        <v>7925</v>
      </c>
      <c r="C141" s="302" t="s">
        <v>4126</v>
      </c>
      <c r="D141" s="302" t="s">
        <v>7927</v>
      </c>
      <c r="E141" s="303">
        <v>43053</v>
      </c>
      <c r="F141" s="302" t="s">
        <v>162</v>
      </c>
      <c r="G141" s="302" t="s">
        <v>438</v>
      </c>
      <c r="H141" s="302" t="s">
        <v>20</v>
      </c>
      <c r="I141" s="304">
        <v>3152.86</v>
      </c>
      <c r="J141" s="302" t="s">
        <v>7934</v>
      </c>
      <c r="K141" s="302">
        <v>21</v>
      </c>
      <c r="L141" s="302" t="s">
        <v>7935</v>
      </c>
      <c r="M141" s="302">
        <v>2</v>
      </c>
      <c r="N141" s="302" t="s">
        <v>7936</v>
      </c>
      <c r="O141" s="302">
        <v>0</v>
      </c>
      <c r="P141" s="302" t="s">
        <v>7937</v>
      </c>
      <c r="Q141" s="302">
        <v>0</v>
      </c>
    </row>
    <row r="142" spans="1:17">
      <c r="A142" s="302" t="s">
        <v>7926</v>
      </c>
      <c r="B142" s="302" t="s">
        <v>7925</v>
      </c>
      <c r="C142" s="302" t="s">
        <v>4126</v>
      </c>
      <c r="D142" s="302" t="s">
        <v>7927</v>
      </c>
      <c r="E142" s="303">
        <v>43053</v>
      </c>
      <c r="F142" s="302" t="s">
        <v>391</v>
      </c>
      <c r="G142" s="302" t="s">
        <v>440</v>
      </c>
      <c r="H142" s="302" t="s">
        <v>20</v>
      </c>
      <c r="I142" s="304">
        <v>261.75</v>
      </c>
      <c r="J142" s="302" t="s">
        <v>7934</v>
      </c>
      <c r="K142" s="302">
        <v>99</v>
      </c>
      <c r="L142" s="302" t="s">
        <v>7935</v>
      </c>
      <c r="M142" s="302">
        <v>16</v>
      </c>
      <c r="N142" s="302" t="s">
        <v>7936</v>
      </c>
      <c r="O142" s="302">
        <v>41</v>
      </c>
      <c r="P142" s="302" t="s">
        <v>7937</v>
      </c>
      <c r="Q142" s="302">
        <v>6</v>
      </c>
    </row>
    <row r="143" spans="1:17">
      <c r="A143" s="302" t="s">
        <v>7926</v>
      </c>
      <c r="B143" s="302" t="s">
        <v>7925</v>
      </c>
      <c r="C143" s="302" t="s">
        <v>4126</v>
      </c>
      <c r="D143" s="302" t="s">
        <v>7927</v>
      </c>
      <c r="E143" s="303">
        <v>43053</v>
      </c>
      <c r="F143" s="302" t="s">
        <v>392</v>
      </c>
      <c r="G143" s="302" t="s">
        <v>74</v>
      </c>
      <c r="H143" s="302" t="s">
        <v>40</v>
      </c>
      <c r="I143" s="304">
        <v>140.38999999999999</v>
      </c>
      <c r="J143" s="302" t="s">
        <v>7934</v>
      </c>
      <c r="K143" s="302">
        <v>61</v>
      </c>
      <c r="L143" s="302" t="s">
        <v>7935</v>
      </c>
      <c r="M143" s="302">
        <v>21</v>
      </c>
      <c r="N143" s="302" t="s">
        <v>7936</v>
      </c>
      <c r="O143" s="302">
        <v>20</v>
      </c>
      <c r="P143" s="302" t="s">
        <v>7937</v>
      </c>
      <c r="Q143" s="302">
        <v>2</v>
      </c>
    </row>
    <row r="144" spans="1:17">
      <c r="A144" s="302" t="s">
        <v>7926</v>
      </c>
      <c r="B144" s="302" t="s">
        <v>7925</v>
      </c>
      <c r="C144" s="302" t="s">
        <v>4126</v>
      </c>
      <c r="D144" s="302" t="s">
        <v>7927</v>
      </c>
      <c r="E144" s="303">
        <v>43053</v>
      </c>
      <c r="F144" s="302" t="s">
        <v>393</v>
      </c>
      <c r="G144" s="302" t="s">
        <v>526</v>
      </c>
      <c r="H144" s="302" t="s">
        <v>20</v>
      </c>
      <c r="I144" s="304">
        <v>48.13</v>
      </c>
      <c r="J144" s="302" t="s">
        <v>7934</v>
      </c>
      <c r="K144" s="302">
        <v>9</v>
      </c>
      <c r="L144" s="302" t="s">
        <v>7935</v>
      </c>
      <c r="M144" s="302">
        <v>0</v>
      </c>
      <c r="N144" s="302" t="s">
        <v>7936</v>
      </c>
      <c r="O144" s="302">
        <v>0</v>
      </c>
      <c r="P144" s="302" t="s">
        <v>7937</v>
      </c>
      <c r="Q144" s="302">
        <v>0</v>
      </c>
    </row>
    <row r="145" spans="1:17">
      <c r="A145" s="302" t="s">
        <v>7926</v>
      </c>
      <c r="B145" s="302" t="s">
        <v>7925</v>
      </c>
      <c r="C145" s="302" t="s">
        <v>4126</v>
      </c>
      <c r="D145" s="302" t="s">
        <v>7927</v>
      </c>
      <c r="E145" s="303">
        <v>43053</v>
      </c>
      <c r="F145" s="302" t="s">
        <v>242</v>
      </c>
      <c r="G145" s="302" t="s">
        <v>453</v>
      </c>
      <c r="H145" s="302" t="s">
        <v>24</v>
      </c>
      <c r="I145" s="304">
        <v>264.99</v>
      </c>
      <c r="J145" s="302" t="s">
        <v>7934</v>
      </c>
      <c r="K145" s="302">
        <v>272</v>
      </c>
      <c r="L145" s="302" t="s">
        <v>7935</v>
      </c>
      <c r="M145" s="302">
        <v>109</v>
      </c>
      <c r="N145" s="302" t="s">
        <v>7936</v>
      </c>
      <c r="O145" s="302">
        <v>119</v>
      </c>
      <c r="P145" s="302" t="s">
        <v>7937</v>
      </c>
      <c r="Q145" s="302">
        <v>103</v>
      </c>
    </row>
    <row r="146" spans="1:17">
      <c r="A146" s="302" t="s">
        <v>7926</v>
      </c>
      <c r="B146" s="302" t="s">
        <v>7925</v>
      </c>
      <c r="C146" s="302" t="s">
        <v>4126</v>
      </c>
      <c r="D146" s="302" t="s">
        <v>7927</v>
      </c>
      <c r="E146" s="303">
        <v>43053</v>
      </c>
      <c r="F146" s="302" t="s">
        <v>239</v>
      </c>
      <c r="G146" s="302" t="s">
        <v>75</v>
      </c>
      <c r="H146" s="302" t="s">
        <v>24</v>
      </c>
      <c r="I146" s="304">
        <v>264.99</v>
      </c>
      <c r="J146" s="302" t="s">
        <v>7934</v>
      </c>
      <c r="K146" s="302">
        <v>160</v>
      </c>
      <c r="L146" s="302" t="s">
        <v>7935</v>
      </c>
      <c r="M146" s="302">
        <v>69</v>
      </c>
      <c r="N146" s="302" t="s">
        <v>7936</v>
      </c>
      <c r="O146" s="302">
        <v>86</v>
      </c>
      <c r="P146" s="302" t="s">
        <v>7937</v>
      </c>
      <c r="Q146" s="302">
        <v>63</v>
      </c>
    </row>
    <row r="147" spans="1:17">
      <c r="A147" s="302" t="s">
        <v>7926</v>
      </c>
      <c r="B147" s="302" t="s">
        <v>7925</v>
      </c>
      <c r="C147" s="302" t="s">
        <v>4126</v>
      </c>
      <c r="D147" s="302" t="s">
        <v>7927</v>
      </c>
      <c r="E147" s="303">
        <v>43053</v>
      </c>
      <c r="F147" s="302" t="s">
        <v>241</v>
      </c>
      <c r="G147" s="302" t="s">
        <v>76</v>
      </c>
      <c r="H147" s="302" t="s">
        <v>24</v>
      </c>
      <c r="I147" s="304">
        <v>264.99</v>
      </c>
      <c r="J147" s="302" t="s">
        <v>7934</v>
      </c>
      <c r="K147" s="302">
        <v>160</v>
      </c>
      <c r="L147" s="302" t="s">
        <v>7935</v>
      </c>
      <c r="M147" s="302">
        <v>69</v>
      </c>
      <c r="N147" s="302" t="s">
        <v>7936</v>
      </c>
      <c r="O147" s="302">
        <v>86</v>
      </c>
      <c r="P147" s="302" t="s">
        <v>7937</v>
      </c>
      <c r="Q147" s="302">
        <v>63</v>
      </c>
    </row>
    <row r="148" spans="1:17">
      <c r="A148" s="302" t="s">
        <v>7926</v>
      </c>
      <c r="B148" s="302" t="s">
        <v>7925</v>
      </c>
      <c r="C148" s="302" t="s">
        <v>4126</v>
      </c>
      <c r="D148" s="302" t="s">
        <v>7927</v>
      </c>
      <c r="E148" s="303">
        <v>43053</v>
      </c>
      <c r="F148" s="302" t="s">
        <v>240</v>
      </c>
      <c r="G148" s="302" t="s">
        <v>77</v>
      </c>
      <c r="H148" s="302" t="s">
        <v>24</v>
      </c>
      <c r="I148" s="304">
        <v>264.99</v>
      </c>
      <c r="J148" s="302" t="s">
        <v>7934</v>
      </c>
      <c r="K148" s="302">
        <v>160</v>
      </c>
      <c r="L148" s="302" t="s">
        <v>7935</v>
      </c>
      <c r="M148" s="302">
        <v>69</v>
      </c>
      <c r="N148" s="302" t="s">
        <v>7936</v>
      </c>
      <c r="O148" s="302">
        <v>86</v>
      </c>
      <c r="P148" s="302" t="s">
        <v>7937</v>
      </c>
      <c r="Q148" s="302">
        <v>63</v>
      </c>
    </row>
    <row r="149" spans="1:17">
      <c r="A149" s="302" t="s">
        <v>7926</v>
      </c>
      <c r="B149" s="302" t="s">
        <v>7925</v>
      </c>
      <c r="C149" s="302" t="s">
        <v>4126</v>
      </c>
      <c r="D149" s="302" t="s">
        <v>7927</v>
      </c>
      <c r="E149" s="303">
        <v>43053</v>
      </c>
      <c r="F149" s="302" t="s">
        <v>167</v>
      </c>
      <c r="G149" s="302" t="s">
        <v>94</v>
      </c>
      <c r="H149" s="302" t="s">
        <v>24</v>
      </c>
      <c r="I149" s="304">
        <v>373.15</v>
      </c>
      <c r="J149" s="302" t="s">
        <v>7934</v>
      </c>
      <c r="K149" s="302">
        <v>116</v>
      </c>
      <c r="L149" s="302" t="s">
        <v>7935</v>
      </c>
      <c r="M149" s="302">
        <v>44</v>
      </c>
      <c r="N149" s="302" t="s">
        <v>7936</v>
      </c>
      <c r="O149" s="302">
        <v>26</v>
      </c>
      <c r="P149" s="302" t="s">
        <v>7937</v>
      </c>
      <c r="Q149" s="302">
        <v>30</v>
      </c>
    </row>
    <row r="150" spans="1:17">
      <c r="A150" s="302" t="s">
        <v>7926</v>
      </c>
      <c r="B150" s="302" t="s">
        <v>7925</v>
      </c>
      <c r="C150" s="302" t="s">
        <v>4126</v>
      </c>
      <c r="D150" s="302" t="s">
        <v>7927</v>
      </c>
      <c r="E150" s="303">
        <v>43053</v>
      </c>
      <c r="F150" s="302" t="s">
        <v>170</v>
      </c>
      <c r="G150" s="302" t="s">
        <v>95</v>
      </c>
      <c r="H150" s="302" t="s">
        <v>24</v>
      </c>
      <c r="I150" s="304">
        <v>373.15</v>
      </c>
      <c r="J150" s="302" t="s">
        <v>7934</v>
      </c>
      <c r="K150" s="302">
        <v>89</v>
      </c>
      <c r="L150" s="302" t="s">
        <v>7935</v>
      </c>
      <c r="M150" s="302">
        <v>21</v>
      </c>
      <c r="N150" s="302" t="s">
        <v>7936</v>
      </c>
      <c r="O150" s="302">
        <v>14</v>
      </c>
      <c r="P150" s="302" t="s">
        <v>7937</v>
      </c>
      <c r="Q150" s="302">
        <v>21</v>
      </c>
    </row>
    <row r="151" spans="1:17">
      <c r="A151" s="302" t="s">
        <v>7926</v>
      </c>
      <c r="B151" s="302" t="s">
        <v>7925</v>
      </c>
      <c r="C151" s="302" t="s">
        <v>4126</v>
      </c>
      <c r="D151" s="302" t="s">
        <v>7927</v>
      </c>
      <c r="E151" s="303">
        <v>43053</v>
      </c>
      <c r="F151" s="302" t="s">
        <v>173</v>
      </c>
      <c r="G151" s="302" t="s">
        <v>96</v>
      </c>
      <c r="H151" s="302" t="s">
        <v>24</v>
      </c>
      <c r="I151" s="304">
        <v>379.64</v>
      </c>
      <c r="J151" s="302" t="s">
        <v>7934</v>
      </c>
      <c r="K151" s="302">
        <v>70</v>
      </c>
      <c r="L151" s="302" t="s">
        <v>7935</v>
      </c>
      <c r="M151" s="302">
        <v>0</v>
      </c>
      <c r="N151" s="302" t="s">
        <v>7936</v>
      </c>
      <c r="O151" s="302">
        <v>6</v>
      </c>
      <c r="P151" s="302" t="s">
        <v>7937</v>
      </c>
      <c r="Q151" s="302">
        <v>6</v>
      </c>
    </row>
    <row r="152" spans="1:17">
      <c r="A152" s="302" t="s">
        <v>7926</v>
      </c>
      <c r="B152" s="302" t="s">
        <v>7925</v>
      </c>
      <c r="C152" s="302" t="s">
        <v>4126</v>
      </c>
      <c r="D152" s="302" t="s">
        <v>7927</v>
      </c>
      <c r="E152" s="303">
        <v>43053</v>
      </c>
      <c r="F152" s="302" t="s">
        <v>174</v>
      </c>
      <c r="G152" s="302" t="s">
        <v>97</v>
      </c>
      <c r="H152" s="302" t="s">
        <v>24</v>
      </c>
      <c r="I152" s="304">
        <v>379.64</v>
      </c>
      <c r="J152" s="302" t="s">
        <v>7934</v>
      </c>
      <c r="K152" s="302">
        <v>60</v>
      </c>
      <c r="L152" s="302" t="s">
        <v>7935</v>
      </c>
      <c r="M152" s="302">
        <v>0</v>
      </c>
      <c r="N152" s="302" t="s">
        <v>7936</v>
      </c>
      <c r="O152" s="302">
        <v>6</v>
      </c>
      <c r="P152" s="302" t="s">
        <v>7937</v>
      </c>
      <c r="Q152" s="302">
        <v>6</v>
      </c>
    </row>
    <row r="153" spans="1:17">
      <c r="A153" s="302" t="s">
        <v>7926</v>
      </c>
      <c r="B153" s="302" t="s">
        <v>7925</v>
      </c>
      <c r="C153" s="302" t="s">
        <v>4126</v>
      </c>
      <c r="D153" s="302" t="s">
        <v>7927</v>
      </c>
      <c r="E153" s="303">
        <v>43053</v>
      </c>
      <c r="F153" s="302" t="s">
        <v>238</v>
      </c>
      <c r="G153" s="302" t="s">
        <v>454</v>
      </c>
      <c r="H153" s="302" t="s">
        <v>24</v>
      </c>
      <c r="I153" s="304">
        <v>79.819999999999993</v>
      </c>
      <c r="J153" s="302" t="s">
        <v>7934</v>
      </c>
      <c r="K153" s="302">
        <v>53</v>
      </c>
      <c r="L153" s="302" t="s">
        <v>7935</v>
      </c>
      <c r="M153" s="302">
        <v>53</v>
      </c>
      <c r="N153" s="302" t="s">
        <v>7936</v>
      </c>
      <c r="O153" s="302">
        <v>53</v>
      </c>
      <c r="P153" s="302" t="s">
        <v>7937</v>
      </c>
      <c r="Q153" s="302">
        <v>43</v>
      </c>
    </row>
    <row r="154" spans="1:17">
      <c r="A154" s="302" t="s">
        <v>7926</v>
      </c>
      <c r="B154" s="302" t="s">
        <v>7925</v>
      </c>
      <c r="C154" s="302" t="s">
        <v>4126</v>
      </c>
      <c r="D154" s="302" t="s">
        <v>7927</v>
      </c>
      <c r="E154" s="303">
        <v>43053</v>
      </c>
      <c r="F154" s="302" t="s">
        <v>243</v>
      </c>
      <c r="G154" s="302" t="s">
        <v>4271</v>
      </c>
      <c r="H154" s="302" t="s">
        <v>24</v>
      </c>
      <c r="I154" s="304">
        <v>78.959999999999994</v>
      </c>
      <c r="J154" s="302" t="s">
        <v>7934</v>
      </c>
      <c r="K154" s="302">
        <v>20</v>
      </c>
      <c r="L154" s="302" t="s">
        <v>7935</v>
      </c>
      <c r="M154" s="302">
        <v>7</v>
      </c>
      <c r="N154" s="302" t="s">
        <v>7936</v>
      </c>
      <c r="O154" s="302">
        <v>10</v>
      </c>
      <c r="P154" s="302" t="s">
        <v>7937</v>
      </c>
      <c r="Q154" s="302">
        <v>7</v>
      </c>
    </row>
    <row r="155" spans="1:17">
      <c r="A155" s="302" t="s">
        <v>7926</v>
      </c>
      <c r="B155" s="302" t="s">
        <v>7925</v>
      </c>
      <c r="C155" s="302" t="s">
        <v>4126</v>
      </c>
      <c r="D155" s="302" t="s">
        <v>7927</v>
      </c>
      <c r="E155" s="303">
        <v>43053</v>
      </c>
      <c r="F155" s="302" t="s">
        <v>4233</v>
      </c>
      <c r="G155" s="302" t="s">
        <v>4315</v>
      </c>
      <c r="H155" s="302" t="s">
        <v>24</v>
      </c>
      <c r="I155" s="304">
        <v>6312.22</v>
      </c>
      <c r="J155" s="302" t="s">
        <v>7934</v>
      </c>
      <c r="K155" s="302">
        <v>1</v>
      </c>
      <c r="L155" s="302" t="s">
        <v>7935</v>
      </c>
      <c r="M155" s="302">
        <v>0</v>
      </c>
      <c r="N155" s="302" t="s">
        <v>7936</v>
      </c>
      <c r="O155" s="302">
        <v>0</v>
      </c>
      <c r="P155" s="302" t="s">
        <v>7937</v>
      </c>
      <c r="Q155" s="302">
        <v>0</v>
      </c>
    </row>
    <row r="156" spans="1:17">
      <c r="A156" s="302" t="s">
        <v>7926</v>
      </c>
      <c r="B156" s="302" t="s">
        <v>7925</v>
      </c>
      <c r="C156" s="302" t="s">
        <v>4126</v>
      </c>
      <c r="D156" s="302" t="s">
        <v>7927</v>
      </c>
      <c r="E156" s="303">
        <v>43053</v>
      </c>
      <c r="G156" s="302" t="s">
        <v>8055</v>
      </c>
      <c r="H156" s="302" t="s">
        <v>7975</v>
      </c>
      <c r="I156" s="304">
        <v>6500</v>
      </c>
      <c r="J156" s="302" t="s">
        <v>7934</v>
      </c>
      <c r="K156" s="302">
        <v>2</v>
      </c>
      <c r="L156" s="302" t="s">
        <v>7935</v>
      </c>
      <c r="M156" s="302">
        <v>0</v>
      </c>
      <c r="N156" s="302" t="s">
        <v>7936</v>
      </c>
      <c r="O156" s="302">
        <v>2</v>
      </c>
      <c r="P156" s="302" t="s">
        <v>7937</v>
      </c>
      <c r="Q156" s="302">
        <v>0</v>
      </c>
    </row>
  </sheetData>
  <sheetProtection password="DFEC" sheet="1" objects="1" scenarios="1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AppLists</vt:lpstr>
      <vt:lpstr>APP</vt:lpstr>
      <vt:lpstr>db_header</vt:lpstr>
      <vt:lpstr>db_lines</vt:lpstr>
      <vt:lpstr>AgencyList</vt:lpstr>
      <vt:lpstr>AgencyRegions</vt:lpstr>
    </vt:vector>
  </TitlesOfParts>
  <Company>Procurement Service - DBM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Alvidale Ladlad</dc:creator>
  <cp:lastModifiedBy>Corporate Edition</cp:lastModifiedBy>
  <cp:lastPrinted>2018-01-23T02:05:17Z</cp:lastPrinted>
  <dcterms:created xsi:type="dcterms:W3CDTF">2013-09-10T01:36:35Z</dcterms:created>
  <dcterms:modified xsi:type="dcterms:W3CDTF">2018-03-07T05:43:54Z</dcterms:modified>
</cp:coreProperties>
</file>